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4"/>
  </bookViews>
  <sheets>
    <sheet name="sk. A" sheetId="1" r:id="rId1"/>
    <sheet name="sk. B" sheetId="2" r:id="rId2"/>
    <sheet name="sk. C" sheetId="3" r:id="rId3"/>
    <sheet name="sk. D" sheetId="4" r:id="rId4"/>
    <sheet name="List1" sheetId="5" r:id="rId5"/>
  </sheets>
  <definedNames>
    <definedName name="_xlnm.Print_Area" localSheetId="4">'List1'!$A$1:$G$35</definedName>
  </definedNames>
  <calcPr fullCalcOnLoad="1"/>
</workbook>
</file>

<file path=xl/sharedStrings.xml><?xml version="1.0" encoding="utf-8"?>
<sst xmlns="http://schemas.openxmlformats.org/spreadsheetml/2006/main" count="286" uniqueCount="68">
  <si>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</si>
  <si>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</si>
  <si>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</si>
  <si>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</si>
  <si>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</si>
  <si>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</si>
  <si>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</si>
  <si>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</si>
  <si>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</si>
  <si>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</si>
  <si>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</si>
  <si>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</si>
  <si>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</si>
  <si>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</si>
  <si>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</si>
  <si>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</si>
  <si>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</si>
  <si>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</si>
  <si>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</si>
  <si>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</si>
  <si>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</si>
  <si>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</si>
  <si>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</si>
  <si>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</si>
  <si>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</si>
  <si>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</si>
  <si>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Überall Dan</t>
  </si>
  <si>
    <t>Šiška Zdeněk</t>
  </si>
  <si>
    <t>Vaněk Radim</t>
  </si>
  <si>
    <t>Krajíček Aleš</t>
  </si>
  <si>
    <t>Überall Roman</t>
  </si>
  <si>
    <t>skóre</t>
  </si>
  <si>
    <t>5-1</t>
  </si>
  <si>
    <t>4-5</t>
  </si>
  <si>
    <t>3-5</t>
  </si>
  <si>
    <t>5-2</t>
  </si>
  <si>
    <t>Műnster Jaromír</t>
  </si>
  <si>
    <t>Koudela Vladimír</t>
  </si>
  <si>
    <t>Kotraba Jan</t>
  </si>
  <si>
    <t>Štefaník Drahoslav</t>
  </si>
  <si>
    <t>Matula Martin</t>
  </si>
  <si>
    <t>Konečný Dan</t>
  </si>
  <si>
    <t>Štěpaník Michal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</si>
  <si>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</si>
  <si>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</si>
  <si>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</si>
  <si>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</si>
  <si>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</si>
  <si>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</si>
  <si>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</si>
  <si>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</si>
  <si>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skupina</t>
  </si>
  <si>
    <t>A</t>
  </si>
  <si>
    <t>B</t>
  </si>
  <si>
    <t>C</t>
  </si>
  <si>
    <t>D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</si>
  <si>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</si>
  <si>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</si>
  <si>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</si>
  <si>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</si>
  <si>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</si>
  <si>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</si>
  <si>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</t>
  </si>
  <si>
    <t>2.</t>
  </si>
  <si>
    <t>3.</t>
  </si>
  <si>
    <t>4.</t>
  </si>
  <si>
    <t>S</t>
  </si>
  <si>
    <t>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</si>
</sst>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 style="hair">
        <color theme="0" tint="-0.149959996342659"/>
      </left>
      <right style="thin">
        <color rgb="FF7030A0"/>
      </right>
      <top style="double">
        <color rgb="FF0070C0"/>
      </top>
      <bottom style="thin">
        <color rgb="FF7030A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medium">
        <color rgb="FF0070C0"/>
      </right>
      <top/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7030A0"/>
      </right>
      <top/>
      <bottom style="medium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 style="hair">
        <color theme="0" tint="-0.14993000030517578"/>
      </left>
      <right style="thin">
        <color rgb="FF7030A0"/>
      </right>
      <top style="thin">
        <color rgb="FF7030A0"/>
      </top>
      <bottom style="medium">
        <color rgb="FF0070C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>
        <color indexed="63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>
        <color rgb="FF0070C0"/>
      </right>
      <top style="medium">
        <color rgb="FFFF0000"/>
      </top>
      <bottom style="double">
        <color rgb="FFFF0000"/>
      </bottom>
    </border>
    <border>
      <left style="thin">
        <color rgb="FF0070C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/>
      <right/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/>
      <right/>
      <top/>
      <bottom style="thin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/>
      <bottom style="thin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 style="thin">
        <color rgb="FF00B050"/>
      </right>
      <top>
        <color indexed="63"/>
      </top>
      <bottom style="medium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ck">
        <color rgb="FF0070C0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0" fillId="25" borderId="0" applyFont="0" applyBorder="0" applyAlignment="0">
      <protection/>
    </xf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4" fillId="34" borderId="10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55" fillId="35" borderId="13" xfId="0" applyFont="1" applyFill="1" applyBorder="1" applyAlignment="1">
      <alignment/>
    </xf>
    <xf numFmtId="49" fontId="56" fillId="25" borderId="14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4" fillId="36" borderId="0" xfId="0" applyFont="1" applyFill="1" applyAlignment="1">
      <alignment/>
    </xf>
    <xf numFmtId="0" fontId="57" fillId="36" borderId="0" xfId="0" applyFont="1" applyFill="1" applyBorder="1" applyAlignment="1">
      <alignment/>
    </xf>
    <xf numFmtId="0" fontId="58" fillId="36" borderId="0" xfId="0" applyFont="1" applyFill="1" applyBorder="1" applyAlignment="1">
      <alignment/>
    </xf>
    <xf numFmtId="0" fontId="54" fillId="36" borderId="0" xfId="0" applyFont="1" applyFill="1" applyBorder="1" applyAlignment="1">
      <alignment/>
    </xf>
    <xf numFmtId="49" fontId="54" fillId="36" borderId="0" xfId="0" applyNumberFormat="1" applyFont="1" applyFill="1" applyAlignment="1">
      <alignment horizontal="center"/>
    </xf>
    <xf numFmtId="49" fontId="54" fillId="36" borderId="0" xfId="0" applyNumberFormat="1" applyFont="1" applyFill="1" applyBorder="1" applyAlignment="1">
      <alignment horizontal="center" vertical="center"/>
    </xf>
    <xf numFmtId="49" fontId="54" fillId="36" borderId="0" xfId="0" applyNumberFormat="1" applyFont="1" applyFill="1" applyAlignment="1">
      <alignment horizontal="center" vertical="center"/>
    </xf>
    <xf numFmtId="0" fontId="0" fillId="25" borderId="15" xfId="50" applyFont="1" applyBorder="1" applyAlignment="1">
      <alignment/>
      <protection/>
    </xf>
    <xf numFmtId="0" fontId="0" fillId="25" borderId="16" xfId="50" applyFont="1" applyBorder="1" applyAlignment="1">
      <alignment/>
      <protection/>
    </xf>
    <xf numFmtId="0" fontId="0" fillId="25" borderId="17" xfId="50" applyFont="1" applyBorder="1" applyAlignment="1">
      <alignment/>
      <protection/>
    </xf>
    <xf numFmtId="49" fontId="54" fillId="36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56" fillId="25" borderId="17" xfId="0" applyNumberFormat="1" applyFont="1" applyFill="1" applyBorder="1" applyAlignment="1">
      <alignment horizontal="center"/>
    </xf>
    <xf numFmtId="49" fontId="56" fillId="25" borderId="14" xfId="34" applyNumberFormat="1" applyFont="1" applyFill="1" applyBorder="1" applyAlignment="1">
      <alignment horizontal="center"/>
    </xf>
    <xf numFmtId="0" fontId="56" fillId="25" borderId="14" xfId="0" applyNumberFormat="1" applyFont="1" applyFill="1" applyBorder="1" applyAlignment="1">
      <alignment horizontal="center"/>
    </xf>
    <xf numFmtId="0" fontId="56" fillId="25" borderId="18" xfId="0" applyNumberFormat="1" applyFont="1" applyFill="1" applyBorder="1" applyAlignment="1">
      <alignment horizontal="center"/>
    </xf>
    <xf numFmtId="0" fontId="0" fillId="25" borderId="18" xfId="50" applyFont="1" applyBorder="1" applyAlignment="1">
      <alignment horizontal="left"/>
      <protection/>
    </xf>
    <xf numFmtId="0" fontId="56" fillId="25" borderId="19" xfId="0" applyNumberFormat="1" applyFont="1" applyFill="1" applyBorder="1" applyAlignment="1" applyProtection="1">
      <alignment horizontal="center" vertical="center"/>
      <protection locked="0"/>
    </xf>
    <xf numFmtId="0" fontId="56" fillId="25" borderId="20" xfId="0" applyNumberFormat="1" applyFont="1" applyFill="1" applyBorder="1" applyAlignment="1" applyProtection="1">
      <alignment horizontal="center" vertical="center"/>
      <protection locked="0"/>
    </xf>
    <xf numFmtId="0" fontId="56" fillId="25" borderId="21" xfId="0" applyNumberFormat="1" applyFont="1" applyFill="1" applyBorder="1" applyAlignment="1" applyProtection="1">
      <alignment horizontal="center" vertical="center"/>
      <protection locked="0"/>
    </xf>
    <xf numFmtId="0" fontId="56" fillId="25" borderId="22" xfId="0" applyNumberFormat="1" applyFont="1" applyFill="1" applyBorder="1" applyAlignment="1" applyProtection="1">
      <alignment horizontal="center" vertical="center"/>
      <protection locked="0"/>
    </xf>
    <xf numFmtId="0" fontId="56" fillId="25" borderId="23" xfId="0" applyNumberFormat="1" applyFont="1" applyFill="1" applyBorder="1" applyAlignment="1" applyProtection="1">
      <alignment horizontal="center" vertical="center"/>
      <protection locked="0"/>
    </xf>
    <xf numFmtId="0" fontId="56" fillId="25" borderId="24" xfId="0" applyNumberFormat="1" applyFont="1" applyFill="1" applyBorder="1" applyAlignment="1" applyProtection="1">
      <alignment horizontal="center" vertical="center"/>
      <protection locked="0"/>
    </xf>
    <xf numFmtId="0" fontId="56" fillId="25" borderId="17" xfId="0" applyNumberFormat="1" applyFont="1" applyFill="1" applyBorder="1" applyAlignment="1" applyProtection="1">
      <alignment horizontal="center" vertical="center"/>
      <protection locked="0"/>
    </xf>
    <xf numFmtId="0" fontId="56" fillId="25" borderId="18" xfId="0" applyNumberFormat="1" applyFont="1" applyFill="1" applyBorder="1" applyAlignment="1" applyProtection="1">
      <alignment horizontal="center" vertical="center"/>
      <protection locked="0"/>
    </xf>
    <xf numFmtId="0" fontId="56" fillId="25" borderId="15" xfId="0" applyNumberFormat="1" applyFont="1" applyFill="1" applyBorder="1" applyAlignment="1" applyProtection="1">
      <alignment vertical="center"/>
      <protection/>
    </xf>
    <xf numFmtId="0" fontId="56" fillId="25" borderId="17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59" fillId="25" borderId="25" xfId="50" applyNumberFormat="1" applyFont="1" applyBorder="1" applyAlignment="1">
      <alignment horizontal="center" vertical="center"/>
      <protection/>
    </xf>
    <xf numFmtId="0" fontId="56" fillId="25" borderId="26" xfId="50" applyNumberFormat="1" applyFont="1" applyBorder="1" applyAlignment="1">
      <alignment horizontal="center" vertical="center"/>
      <protection/>
    </xf>
    <xf numFmtId="0" fontId="56" fillId="25" borderId="27" xfId="50" applyFont="1" applyBorder="1" applyAlignment="1">
      <alignment horizontal="center"/>
      <protection/>
    </xf>
    <xf numFmtId="0" fontId="56" fillId="25" borderId="21" xfId="50" applyFont="1" applyBorder="1" applyAlignment="1">
      <alignment horizontal="center"/>
      <protection/>
    </xf>
    <xf numFmtId="0" fontId="56" fillId="25" borderId="15" xfId="50" applyFont="1" applyBorder="1" applyAlignment="1">
      <alignment horizontal="center"/>
      <protection/>
    </xf>
    <xf numFmtId="0" fontId="56" fillId="25" borderId="22" xfId="50" applyFont="1" applyBorder="1" applyAlignment="1">
      <alignment horizontal="center"/>
      <protection/>
    </xf>
    <xf numFmtId="0" fontId="54" fillId="25" borderId="28" xfId="50" applyFont="1" applyBorder="1" applyAlignment="1">
      <alignment horizontal="center"/>
      <protection/>
    </xf>
    <xf numFmtId="0" fontId="60" fillId="25" borderId="29" xfId="0" applyFont="1" applyFill="1" applyBorder="1" applyAlignment="1" applyProtection="1">
      <alignment horizontal="left" indent="1"/>
      <protection locked="0"/>
    </xf>
    <xf numFmtId="0" fontId="61" fillId="34" borderId="30" xfId="0" applyNumberFormat="1" applyFont="1" applyFill="1" applyBorder="1" applyAlignment="1">
      <alignment horizontal="center" vertical="center"/>
    </xf>
    <xf numFmtId="0" fontId="61" fillId="34" borderId="31" xfId="0" applyNumberFormat="1" applyFont="1" applyFill="1" applyBorder="1" applyAlignment="1">
      <alignment horizontal="center" vertical="center"/>
    </xf>
    <xf numFmtId="0" fontId="61" fillId="25" borderId="32" xfId="50" applyNumberFormat="1" applyFont="1" applyBorder="1" applyAlignment="1">
      <alignment horizontal="center" vertical="center"/>
      <protection/>
    </xf>
    <xf numFmtId="0" fontId="61" fillId="38" borderId="33" xfId="0" applyNumberFormat="1" applyFont="1" applyFill="1" applyBorder="1" applyAlignment="1">
      <alignment horizontal="center" vertical="center"/>
    </xf>
    <xf numFmtId="0" fontId="60" fillId="25" borderId="30" xfId="50" applyNumberFormat="1" applyFont="1" applyBorder="1" applyAlignment="1">
      <alignment horizontal="right" vertical="center"/>
      <protection/>
    </xf>
    <xf numFmtId="0" fontId="60" fillId="25" borderId="30" xfId="50" applyNumberFormat="1" applyFont="1" applyBorder="1" applyAlignment="1">
      <alignment horizontal="center" vertical="center"/>
      <protection/>
    </xf>
    <xf numFmtId="0" fontId="60" fillId="25" borderId="30" xfId="50" applyNumberFormat="1" applyFont="1" applyBorder="1" applyAlignment="1">
      <alignment horizontal="left" vertical="center"/>
      <protection/>
    </xf>
    <xf numFmtId="0" fontId="60" fillId="25" borderId="34" xfId="50" applyNumberFormat="1" applyFont="1" applyBorder="1" applyAlignment="1">
      <alignment horizontal="center" vertical="center"/>
      <protection/>
    </xf>
    <xf numFmtId="0" fontId="60" fillId="25" borderId="35" xfId="50" applyNumberFormat="1" applyFont="1" applyBorder="1" applyAlignment="1" applyProtection="1">
      <alignment horizontal="center" vertical="center"/>
      <protection locked="0"/>
    </xf>
    <xf numFmtId="0" fontId="54" fillId="25" borderId="36" xfId="50" applyFont="1" applyBorder="1" applyAlignment="1">
      <alignment horizontal="center"/>
      <protection/>
    </xf>
    <xf numFmtId="0" fontId="60" fillId="25" borderId="37" xfId="0" applyFont="1" applyFill="1" applyBorder="1" applyAlignment="1" applyProtection="1">
      <alignment horizontal="left" indent="1"/>
      <protection locked="0"/>
    </xf>
    <xf numFmtId="0" fontId="61" fillId="25" borderId="38" xfId="50" applyNumberFormat="1" applyFont="1" applyBorder="1" applyAlignment="1">
      <alignment horizontal="center" vertical="center"/>
      <protection/>
    </xf>
    <xf numFmtId="0" fontId="61" fillId="38" borderId="39" xfId="0" applyNumberFormat="1" applyFont="1" applyFill="1" applyBorder="1" applyAlignment="1">
      <alignment horizontal="center" vertical="center"/>
    </xf>
    <xf numFmtId="0" fontId="61" fillId="34" borderId="40" xfId="0" applyNumberFormat="1" applyFont="1" applyFill="1" applyBorder="1" applyAlignment="1">
      <alignment horizontal="center" vertical="center"/>
    </xf>
    <xf numFmtId="0" fontId="61" fillId="34" borderId="41" xfId="0" applyNumberFormat="1" applyFont="1" applyFill="1" applyBorder="1" applyAlignment="1">
      <alignment horizontal="center" vertical="center"/>
    </xf>
    <xf numFmtId="0" fontId="61" fillId="38" borderId="42" xfId="0" applyNumberFormat="1" applyFont="1" applyFill="1" applyBorder="1" applyAlignment="1">
      <alignment horizontal="center" vertical="center"/>
    </xf>
    <xf numFmtId="0" fontId="60" fillId="25" borderId="0" xfId="50" applyNumberFormat="1" applyFont="1" applyBorder="1" applyAlignment="1">
      <alignment horizontal="center" vertical="center"/>
      <protection/>
    </xf>
    <xf numFmtId="0" fontId="60" fillId="25" borderId="43" xfId="50" applyNumberFormat="1" applyFont="1" applyBorder="1" applyAlignment="1" applyProtection="1">
      <alignment horizontal="center" vertical="center"/>
      <protection locked="0"/>
    </xf>
    <xf numFmtId="0" fontId="60" fillId="25" borderId="44" xfId="0" applyFont="1" applyFill="1" applyBorder="1" applyAlignment="1" applyProtection="1">
      <alignment horizontal="left" indent="1"/>
      <protection locked="0"/>
    </xf>
    <xf numFmtId="0" fontId="60" fillId="25" borderId="38" xfId="50" applyNumberFormat="1" applyFont="1" applyBorder="1" applyAlignment="1">
      <alignment horizontal="center" vertical="center"/>
      <protection/>
    </xf>
    <xf numFmtId="0" fontId="54" fillId="25" borderId="45" xfId="50" applyFont="1" applyBorder="1" applyAlignment="1">
      <alignment horizontal="center"/>
      <protection/>
    </xf>
    <xf numFmtId="0" fontId="60" fillId="25" borderId="46" xfId="0" applyFont="1" applyFill="1" applyBorder="1" applyAlignment="1" applyProtection="1">
      <alignment horizontal="left" indent="1"/>
      <protection locked="0"/>
    </xf>
    <xf numFmtId="0" fontId="61" fillId="25" borderId="47" xfId="50" applyNumberFormat="1" applyFont="1" applyBorder="1" applyAlignment="1">
      <alignment horizontal="center" vertical="center"/>
      <protection/>
    </xf>
    <xf numFmtId="0" fontId="61" fillId="38" borderId="48" xfId="0" applyNumberFormat="1" applyFont="1" applyFill="1" applyBorder="1" applyAlignment="1">
      <alignment horizontal="center" vertical="center"/>
    </xf>
    <xf numFmtId="0" fontId="61" fillId="38" borderId="49" xfId="0" applyNumberFormat="1" applyFont="1" applyFill="1" applyBorder="1" applyAlignment="1">
      <alignment horizontal="center" vertical="center"/>
    </xf>
    <xf numFmtId="0" fontId="61" fillId="34" borderId="50" xfId="50" applyNumberFormat="1" applyFont="1" applyFill="1" applyBorder="1" applyAlignment="1">
      <alignment horizontal="center"/>
      <protection/>
    </xf>
    <xf numFmtId="0" fontId="61" fillId="34" borderId="51" xfId="50" applyNumberFormat="1" applyFont="1" applyFill="1" applyBorder="1" applyAlignment="1">
      <alignment horizontal="center"/>
      <protection/>
    </xf>
    <xf numFmtId="0" fontId="60" fillId="25" borderId="52" xfId="50" applyNumberFormat="1" applyFont="1" applyBorder="1" applyAlignment="1">
      <alignment horizontal="right" vertical="center"/>
      <protection/>
    </xf>
    <xf numFmtId="0" fontId="60" fillId="25" borderId="47" xfId="50" applyNumberFormat="1" applyFont="1" applyBorder="1" applyAlignment="1">
      <alignment horizontal="center"/>
      <protection/>
    </xf>
    <xf numFmtId="0" fontId="60" fillId="25" borderId="52" xfId="50" applyNumberFormat="1" applyFont="1" applyBorder="1" applyAlignment="1">
      <alignment horizontal="left" vertical="center"/>
      <protection/>
    </xf>
    <xf numFmtId="0" fontId="60" fillId="25" borderId="53" xfId="50" applyNumberFormat="1" applyFont="1" applyBorder="1" applyAlignment="1">
      <alignment horizontal="center" vertical="center"/>
      <protection/>
    </xf>
    <xf numFmtId="0" fontId="60" fillId="25" borderId="54" xfId="50" applyNumberFormat="1" applyFont="1" applyBorder="1" applyAlignment="1" applyProtection="1">
      <alignment horizontal="center"/>
      <protection locked="0"/>
    </xf>
    <xf numFmtId="0" fontId="62" fillId="25" borderId="21" xfId="50" applyFont="1" applyBorder="1" applyAlignment="1">
      <alignment horizontal="center" vertical="top"/>
      <protection/>
    </xf>
    <xf numFmtId="0" fontId="62" fillId="25" borderId="15" xfId="50" applyFont="1" applyBorder="1" applyAlignment="1">
      <alignment horizontal="left" vertical="top"/>
      <protection/>
    </xf>
    <xf numFmtId="0" fontId="62" fillId="25" borderId="15" xfId="50" applyFont="1" applyBorder="1" applyAlignment="1">
      <alignment horizontal="center" vertical="center"/>
      <protection/>
    </xf>
    <xf numFmtId="0" fontId="63" fillId="25" borderId="15" xfId="50" applyFont="1" applyBorder="1" applyAlignment="1">
      <alignment horizontal="center" vertical="center"/>
      <protection/>
    </xf>
    <xf numFmtId="0" fontId="63" fillId="25" borderId="15" xfId="50" applyFont="1" applyBorder="1" applyAlignment="1">
      <alignment horizontal="left" vertical="center"/>
      <protection/>
    </xf>
    <xf numFmtId="0" fontId="49" fillId="25" borderId="15" xfId="50" applyFont="1" applyBorder="1" applyAlignment="1">
      <alignment horizontal="center"/>
      <protection/>
    </xf>
    <xf numFmtId="0" fontId="49" fillId="25" borderId="15" xfId="50" applyFont="1" applyBorder="1" applyAlignment="1">
      <alignment horizontal="left"/>
      <protection/>
    </xf>
    <xf numFmtId="0" fontId="49" fillId="25" borderId="22" xfId="50" applyFont="1" applyBorder="1" applyAlignment="1">
      <alignment/>
      <protection/>
    </xf>
    <xf numFmtId="0" fontId="0" fillId="36" borderId="0" xfId="0" applyFill="1" applyAlignment="1" applyProtection="1">
      <alignment/>
      <protection/>
    </xf>
    <xf numFmtId="0" fontId="54" fillId="9" borderId="0" xfId="0" applyFont="1" applyFill="1" applyAlignment="1">
      <alignment/>
    </xf>
    <xf numFmtId="0" fontId="0" fillId="9" borderId="0" xfId="0" applyFill="1" applyAlignment="1">
      <alignment/>
    </xf>
    <xf numFmtId="0" fontId="57" fillId="9" borderId="0" xfId="0" applyFont="1" applyFill="1" applyBorder="1" applyAlignment="1">
      <alignment/>
    </xf>
    <xf numFmtId="0" fontId="58" fillId="9" borderId="0" xfId="0" applyFont="1" applyFill="1" applyBorder="1" applyAlignment="1">
      <alignment/>
    </xf>
    <xf numFmtId="0" fontId="54" fillId="9" borderId="0" xfId="0" applyFont="1" applyFill="1" applyBorder="1" applyAlignment="1">
      <alignment/>
    </xf>
    <xf numFmtId="49" fontId="54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54" fillId="9" borderId="0" xfId="0" applyNumberFormat="1" applyFont="1" applyFill="1" applyBorder="1" applyAlignment="1">
      <alignment horizontal="center" vertical="center"/>
    </xf>
    <xf numFmtId="49" fontId="54" fillId="9" borderId="0" xfId="0" applyNumberFormat="1" applyFont="1" applyFill="1" applyAlignment="1">
      <alignment horizontal="center"/>
    </xf>
    <xf numFmtId="49" fontId="54" fillId="9" borderId="0" xfId="0" applyNumberFormat="1" applyFont="1" applyFill="1" applyBorder="1" applyAlignment="1">
      <alignment horizontal="center"/>
    </xf>
    <xf numFmtId="0" fontId="60" fillId="25" borderId="0" xfId="50" applyNumberFormat="1" applyFont="1" applyBorder="1" applyAlignment="1">
      <alignment horizontal="right" vertical="center"/>
      <protection/>
    </xf>
    <xf numFmtId="0" fontId="61" fillId="25" borderId="55" xfId="50" applyNumberFormat="1" applyFont="1" applyBorder="1" applyAlignment="1">
      <alignment horizontal="center" vertical="center"/>
      <protection/>
    </xf>
    <xf numFmtId="0" fontId="60" fillId="25" borderId="55" xfId="50" applyNumberFormat="1" applyFont="1" applyBorder="1" applyAlignment="1">
      <alignment horizontal="right" vertical="center"/>
      <protection/>
    </xf>
    <xf numFmtId="0" fontId="60" fillId="25" borderId="55" xfId="50" applyNumberFormat="1" applyFont="1" applyBorder="1" applyAlignment="1">
      <alignment horizontal="center" vertical="center"/>
      <protection/>
    </xf>
    <xf numFmtId="0" fontId="60" fillId="25" borderId="56" xfId="50" applyNumberFormat="1" applyFont="1" applyBorder="1" applyAlignment="1">
      <alignment horizontal="center" vertical="center"/>
      <protection/>
    </xf>
    <xf numFmtId="0" fontId="60" fillId="25" borderId="57" xfId="50" applyNumberFormat="1" applyFont="1" applyBorder="1" applyAlignment="1">
      <alignment horizontal="center" vertical="center"/>
      <protection/>
    </xf>
    <xf numFmtId="0" fontId="61" fillId="38" borderId="58" xfId="0" applyNumberFormat="1" applyFont="1" applyFill="1" applyBorder="1" applyAlignment="1">
      <alignment horizontal="center" vertical="center"/>
    </xf>
    <xf numFmtId="0" fontId="61" fillId="25" borderId="59" xfId="50" applyNumberFormat="1" applyFont="1" applyBorder="1" applyAlignment="1">
      <alignment horizontal="center" vertical="center"/>
      <protection/>
    </xf>
    <xf numFmtId="0" fontId="60" fillId="25" borderId="60" xfId="50" applyNumberFormat="1" applyFont="1" applyBorder="1" applyAlignment="1">
      <alignment horizontal="left" vertical="center"/>
      <protection/>
    </xf>
    <xf numFmtId="0" fontId="61" fillId="25" borderId="61" xfId="50" applyNumberFormat="1" applyFont="1" applyBorder="1" applyAlignment="1">
      <alignment horizontal="center" vertical="center"/>
      <protection/>
    </xf>
    <xf numFmtId="0" fontId="60" fillId="25" borderId="62" xfId="50" applyNumberFormat="1" applyFont="1" applyBorder="1" applyAlignment="1">
      <alignment horizontal="left" vertical="center"/>
      <protection/>
    </xf>
    <xf numFmtId="0" fontId="61" fillId="38" borderId="63" xfId="0" applyNumberFormat="1" applyFont="1" applyFill="1" applyBorder="1" applyAlignment="1">
      <alignment horizontal="center" vertical="center"/>
    </xf>
    <xf numFmtId="0" fontId="61" fillId="25" borderId="0" xfId="50" applyNumberFormat="1" applyFont="1" applyBorder="1" applyAlignment="1">
      <alignment horizontal="center" vertical="center"/>
      <protection/>
    </xf>
    <xf numFmtId="0" fontId="61" fillId="38" borderId="64" xfId="0" applyNumberFormat="1" applyFont="1" applyFill="1" applyBorder="1" applyAlignment="1">
      <alignment horizontal="center" vertical="center"/>
    </xf>
    <xf numFmtId="0" fontId="60" fillId="25" borderId="65" xfId="0" applyFont="1" applyFill="1" applyBorder="1" applyAlignment="1" applyProtection="1">
      <alignment horizontal="left" indent="1"/>
      <protection locked="0"/>
    </xf>
    <xf numFmtId="0" fontId="60" fillId="25" borderId="66" xfId="0" applyFont="1" applyFill="1" applyBorder="1" applyAlignment="1" applyProtection="1">
      <alignment horizontal="left" indent="1"/>
      <protection locked="0"/>
    </xf>
    <xf numFmtId="0" fontId="61" fillId="38" borderId="67" xfId="0" applyNumberFormat="1" applyFont="1" applyFill="1" applyBorder="1" applyAlignment="1">
      <alignment horizontal="center" vertical="center"/>
    </xf>
    <xf numFmtId="0" fontId="61" fillId="38" borderId="68" xfId="0" applyNumberFormat="1" applyFont="1" applyFill="1" applyBorder="1" applyAlignment="1">
      <alignment horizontal="center" vertical="center"/>
    </xf>
    <xf numFmtId="0" fontId="61" fillId="38" borderId="69" xfId="0" applyNumberFormat="1" applyFont="1" applyFill="1" applyBorder="1" applyAlignment="1">
      <alignment horizontal="center" vertical="center"/>
    </xf>
    <xf numFmtId="0" fontId="61" fillId="38" borderId="70" xfId="0" applyNumberFormat="1" applyFont="1" applyFill="1" applyBorder="1" applyAlignment="1">
      <alignment horizontal="center" vertical="center"/>
    </xf>
    <xf numFmtId="0" fontId="59" fillId="25" borderId="71" xfId="50" applyNumberFormat="1" applyFont="1" applyBorder="1" applyAlignment="1">
      <alignment horizontal="center" vertical="center"/>
      <protection/>
    </xf>
    <xf numFmtId="0" fontId="56" fillId="25" borderId="72" xfId="50" applyNumberFormat="1" applyFont="1" applyBorder="1" applyAlignment="1">
      <alignment horizontal="center" vertical="center"/>
      <protection/>
    </xf>
    <xf numFmtId="0" fontId="54" fillId="25" borderId="73" xfId="50" applyFont="1" applyBorder="1" applyAlignment="1">
      <alignment horizontal="center"/>
      <protection/>
    </xf>
    <xf numFmtId="0" fontId="60" fillId="25" borderId="74" xfId="50" applyNumberFormat="1" applyFont="1" applyBorder="1" applyAlignment="1" applyProtection="1">
      <alignment horizontal="center" vertical="center"/>
      <protection locked="0"/>
    </xf>
    <xf numFmtId="0" fontId="54" fillId="25" borderId="75" xfId="50" applyFont="1" applyBorder="1" applyAlignment="1">
      <alignment horizontal="center"/>
      <protection/>
    </xf>
    <xf numFmtId="0" fontId="60" fillId="25" borderId="76" xfId="50" applyNumberFormat="1" applyFont="1" applyBorder="1" applyAlignment="1" applyProtection="1">
      <alignment horizontal="center" vertical="center"/>
      <protection locked="0"/>
    </xf>
    <xf numFmtId="0" fontId="54" fillId="25" borderId="77" xfId="50" applyFont="1" applyBorder="1" applyAlignment="1">
      <alignment horizontal="center"/>
      <protection/>
    </xf>
    <xf numFmtId="0" fontId="60" fillId="25" borderId="78" xfId="0" applyFont="1" applyFill="1" applyBorder="1" applyAlignment="1" applyProtection="1">
      <alignment horizontal="left" indent="1"/>
      <protection locked="0"/>
    </xf>
    <xf numFmtId="0" fontId="61" fillId="25" borderId="79" xfId="50" applyNumberFormat="1" applyFont="1" applyBorder="1" applyAlignment="1">
      <alignment horizontal="center" vertical="center"/>
      <protection/>
    </xf>
    <xf numFmtId="0" fontId="61" fillId="38" borderId="80" xfId="0" applyNumberFormat="1" applyFont="1" applyFill="1" applyBorder="1" applyAlignment="1">
      <alignment horizontal="center" vertical="center"/>
    </xf>
    <xf numFmtId="0" fontId="61" fillId="25" borderId="81" xfId="50" applyNumberFormat="1" applyFont="1" applyBorder="1" applyAlignment="1">
      <alignment horizontal="center" vertical="center"/>
      <protection/>
    </xf>
    <xf numFmtId="0" fontId="61" fillId="38" borderId="82" xfId="0" applyNumberFormat="1" applyFont="1" applyFill="1" applyBorder="1" applyAlignment="1">
      <alignment horizontal="center" vertical="center"/>
    </xf>
    <xf numFmtId="0" fontId="61" fillId="38" borderId="83" xfId="0" applyNumberFormat="1" applyFont="1" applyFill="1" applyBorder="1" applyAlignment="1">
      <alignment horizontal="center" vertical="center"/>
    </xf>
    <xf numFmtId="0" fontId="60" fillId="25" borderId="79" xfId="50" applyNumberFormat="1" applyFont="1" applyBorder="1" applyAlignment="1">
      <alignment horizontal="right" vertical="center"/>
      <protection/>
    </xf>
    <xf numFmtId="0" fontId="60" fillId="25" borderId="79" xfId="50" applyNumberFormat="1" applyFont="1" applyBorder="1" applyAlignment="1">
      <alignment horizontal="center"/>
      <protection/>
    </xf>
    <xf numFmtId="0" fontId="60" fillId="25" borderId="84" xfId="50" applyNumberFormat="1" applyFont="1" applyBorder="1" applyAlignment="1">
      <alignment horizontal="left" vertical="center"/>
      <protection/>
    </xf>
    <xf numFmtId="0" fontId="60" fillId="25" borderId="85" xfId="50" applyNumberFormat="1" applyFont="1" applyBorder="1" applyAlignment="1">
      <alignment horizontal="center" vertical="center"/>
      <protection/>
    </xf>
    <xf numFmtId="0" fontId="60" fillId="25" borderId="86" xfId="50" applyNumberFormat="1" applyFont="1" applyBorder="1" applyAlignment="1" applyProtection="1">
      <alignment horizontal="center"/>
      <protection locked="0"/>
    </xf>
    <xf numFmtId="0" fontId="54" fillId="9" borderId="87" xfId="0" applyFont="1" applyFill="1" applyBorder="1" applyAlignment="1">
      <alignment/>
    </xf>
    <xf numFmtId="0" fontId="54" fillId="9" borderId="88" xfId="0" applyFont="1" applyFill="1" applyBorder="1" applyAlignment="1">
      <alignment/>
    </xf>
    <xf numFmtId="0" fontId="54" fillId="39" borderId="89" xfId="0" applyFont="1" applyFill="1" applyBorder="1" applyAlignment="1">
      <alignment/>
    </xf>
    <xf numFmtId="0" fontId="55" fillId="39" borderId="90" xfId="0" applyFont="1" applyFill="1" applyBorder="1" applyAlignment="1">
      <alignment/>
    </xf>
    <xf numFmtId="0" fontId="61" fillId="39" borderId="0" xfId="0" applyNumberFormat="1" applyFont="1" applyFill="1" applyBorder="1" applyAlignment="1">
      <alignment horizontal="center" vertical="center"/>
    </xf>
    <xf numFmtId="0" fontId="61" fillId="39" borderId="61" xfId="0" applyNumberFormat="1" applyFont="1" applyFill="1" applyBorder="1" applyAlignment="1">
      <alignment horizontal="center" vertical="center"/>
    </xf>
    <xf numFmtId="0" fontId="61" fillId="39" borderId="62" xfId="0" applyNumberFormat="1" applyFont="1" applyFill="1" applyBorder="1" applyAlignment="1">
      <alignment horizontal="center" vertical="center"/>
    </xf>
    <xf numFmtId="0" fontId="61" fillId="39" borderId="55" xfId="0" applyNumberFormat="1" applyFont="1" applyFill="1" applyBorder="1" applyAlignment="1">
      <alignment horizontal="center" vertical="center"/>
    </xf>
    <xf numFmtId="0" fontId="61" fillId="39" borderId="81" xfId="50" applyNumberFormat="1" applyFont="1" applyFill="1" applyBorder="1" applyAlignment="1">
      <alignment horizontal="center"/>
      <protection/>
    </xf>
    <xf numFmtId="0" fontId="61" fillId="39" borderId="78" xfId="50" applyNumberFormat="1" applyFont="1" applyFill="1" applyBorder="1" applyAlignment="1">
      <alignment horizontal="center"/>
      <protection/>
    </xf>
    <xf numFmtId="0" fontId="56" fillId="25" borderId="91" xfId="50" applyFont="1" applyBorder="1" applyAlignment="1">
      <alignment horizontal="center"/>
      <protection/>
    </xf>
    <xf numFmtId="0" fontId="56" fillId="25" borderId="92" xfId="50" applyFont="1" applyBorder="1" applyAlignment="1">
      <alignment horizontal="center"/>
      <protection/>
    </xf>
    <xf numFmtId="0" fontId="56" fillId="25" borderId="92" xfId="0" applyNumberFormat="1" applyFont="1" applyFill="1" applyBorder="1" applyAlignment="1" applyProtection="1">
      <alignment vertical="center"/>
      <protection/>
    </xf>
    <xf numFmtId="0" fontId="56" fillId="25" borderId="93" xfId="50" applyFont="1" applyBorder="1" applyAlignment="1">
      <alignment horizontal="center"/>
      <protection/>
    </xf>
    <xf numFmtId="0" fontId="56" fillId="25" borderId="0" xfId="50" applyFont="1" applyBorder="1" applyAlignment="1">
      <alignment horizontal="center"/>
      <protection/>
    </xf>
    <xf numFmtId="0" fontId="56" fillId="25" borderId="88" xfId="0" applyNumberFormat="1" applyFont="1" applyFill="1" applyBorder="1" applyAlignment="1" applyProtection="1">
      <alignment horizontal="center" vertical="center"/>
      <protection locked="0"/>
    </xf>
    <xf numFmtId="0" fontId="56" fillId="25" borderId="0" xfId="0" applyNumberFormat="1" applyFont="1" applyFill="1" applyBorder="1" applyAlignment="1" applyProtection="1">
      <alignment vertical="center"/>
      <protection/>
    </xf>
    <xf numFmtId="0" fontId="56" fillId="25" borderId="74" xfId="0" applyNumberFormat="1" applyFont="1" applyFill="1" applyBorder="1" applyAlignment="1" applyProtection="1">
      <alignment horizontal="center" vertical="center"/>
      <protection locked="0"/>
    </xf>
    <xf numFmtId="0" fontId="59" fillId="25" borderId="94" xfId="50" applyNumberFormat="1" applyFont="1" applyBorder="1" applyAlignment="1">
      <alignment horizontal="center" vertical="center"/>
      <protection/>
    </xf>
    <xf numFmtId="0" fontId="56" fillId="25" borderId="95" xfId="50" applyNumberFormat="1" applyFont="1" applyBorder="1" applyAlignment="1">
      <alignment horizontal="center" vertical="center"/>
      <protection/>
    </xf>
    <xf numFmtId="0" fontId="54" fillId="25" borderId="96" xfId="0" applyFont="1" applyFill="1" applyBorder="1" applyAlignment="1">
      <alignment horizontal="center"/>
    </xf>
    <xf numFmtId="0" fontId="61" fillId="35" borderId="97" xfId="0" applyNumberFormat="1" applyFont="1" applyFill="1" applyBorder="1" applyAlignment="1">
      <alignment horizontal="center" vertical="center"/>
    </xf>
    <xf numFmtId="0" fontId="61" fillId="35" borderId="98" xfId="0" applyNumberFormat="1" applyFont="1" applyFill="1" applyBorder="1" applyAlignment="1">
      <alignment horizontal="center" vertical="center"/>
    </xf>
    <xf numFmtId="0" fontId="61" fillId="25" borderId="99" xfId="0" applyNumberFormat="1" applyFont="1" applyFill="1" applyBorder="1" applyAlignment="1">
      <alignment horizontal="center" vertical="center"/>
    </xf>
    <xf numFmtId="0" fontId="61" fillId="38" borderId="100" xfId="0" applyNumberFormat="1" applyFont="1" applyFill="1" applyBorder="1" applyAlignment="1">
      <alignment horizontal="center" vertical="center"/>
    </xf>
    <xf numFmtId="0" fontId="61" fillId="38" borderId="101" xfId="0" applyNumberFormat="1" applyFont="1" applyFill="1" applyBorder="1" applyAlignment="1">
      <alignment horizontal="center" vertical="center"/>
    </xf>
    <xf numFmtId="0" fontId="60" fillId="25" borderId="102" xfId="50" applyNumberFormat="1" applyFont="1" applyBorder="1" applyAlignment="1">
      <alignment horizontal="right" vertical="center"/>
      <protection/>
    </xf>
    <xf numFmtId="0" fontId="60" fillId="25" borderId="103" xfId="50" applyNumberFormat="1" applyFont="1" applyBorder="1" applyAlignment="1">
      <alignment horizontal="center" vertical="center"/>
      <protection/>
    </xf>
    <xf numFmtId="0" fontId="60" fillId="25" borderId="104" xfId="50" applyNumberFormat="1" applyFont="1" applyBorder="1" applyAlignment="1">
      <alignment horizontal="left" vertical="center"/>
      <protection/>
    </xf>
    <xf numFmtId="0" fontId="60" fillId="25" borderId="105" xfId="50" applyNumberFormat="1" applyFont="1" applyBorder="1" applyAlignment="1">
      <alignment horizontal="center" vertical="center"/>
      <protection/>
    </xf>
    <xf numFmtId="0" fontId="60" fillId="25" borderId="106" xfId="50" applyNumberFormat="1" applyFont="1" applyBorder="1" applyAlignment="1" applyProtection="1">
      <alignment horizontal="center" vertical="center"/>
      <protection locked="0"/>
    </xf>
    <xf numFmtId="0" fontId="54" fillId="25" borderId="107" xfId="0" applyFont="1" applyFill="1" applyBorder="1" applyAlignment="1">
      <alignment horizontal="center"/>
    </xf>
    <xf numFmtId="0" fontId="61" fillId="25" borderId="108" xfId="0" applyNumberFormat="1" applyFont="1" applyFill="1" applyBorder="1" applyAlignment="1">
      <alignment horizontal="center" vertical="center"/>
    </xf>
    <xf numFmtId="0" fontId="61" fillId="35" borderId="109" xfId="0" applyNumberFormat="1" applyFont="1" applyFill="1" applyBorder="1" applyAlignment="1">
      <alignment horizontal="center" vertical="center"/>
    </xf>
    <xf numFmtId="0" fontId="61" fillId="35" borderId="110" xfId="0" applyNumberFormat="1" applyFont="1" applyFill="1" applyBorder="1" applyAlignment="1">
      <alignment horizontal="center" vertical="center"/>
    </xf>
    <xf numFmtId="0" fontId="61" fillId="25" borderId="109" xfId="0" applyNumberFormat="1" applyFont="1" applyFill="1" applyBorder="1" applyAlignment="1">
      <alignment horizontal="center" vertical="center"/>
    </xf>
    <xf numFmtId="0" fontId="61" fillId="38" borderId="111" xfId="0" applyNumberFormat="1" applyFont="1" applyFill="1" applyBorder="1" applyAlignment="1">
      <alignment horizontal="center" vertical="center"/>
    </xf>
    <xf numFmtId="0" fontId="60" fillId="25" borderId="108" xfId="50" applyNumberFormat="1" applyFont="1" applyBorder="1" applyAlignment="1">
      <alignment horizontal="right" vertical="center"/>
      <protection/>
    </xf>
    <xf numFmtId="0" fontId="60" fillId="25" borderId="112" xfId="50" applyNumberFormat="1" applyFont="1" applyBorder="1" applyAlignment="1">
      <alignment horizontal="center" vertical="center"/>
      <protection/>
    </xf>
    <xf numFmtId="0" fontId="60" fillId="25" borderId="110" xfId="50" applyNumberFormat="1" applyFont="1" applyBorder="1" applyAlignment="1">
      <alignment horizontal="left" vertical="center"/>
      <protection/>
    </xf>
    <xf numFmtId="0" fontId="60" fillId="25" borderId="113" xfId="50" applyNumberFormat="1" applyFont="1" applyBorder="1" applyAlignment="1">
      <alignment horizontal="center" vertical="center"/>
      <protection/>
    </xf>
    <xf numFmtId="0" fontId="60" fillId="25" borderId="114" xfId="50" applyNumberFormat="1" applyFont="1" applyBorder="1" applyAlignment="1" applyProtection="1">
      <alignment horizontal="center" vertical="center"/>
      <protection locked="0"/>
    </xf>
    <xf numFmtId="0" fontId="60" fillId="25" borderId="44" xfId="0" applyFont="1" applyFill="1" applyBorder="1" applyAlignment="1" applyProtection="1">
      <alignment horizontal="left" vertical="center" indent="1"/>
      <protection locked="0"/>
    </xf>
    <xf numFmtId="0" fontId="61" fillId="35" borderId="112" xfId="0" applyNumberFormat="1" applyFont="1" applyFill="1" applyBorder="1" applyAlignment="1">
      <alignment horizontal="center" vertical="center"/>
    </xf>
    <xf numFmtId="0" fontId="61" fillId="25" borderId="97" xfId="0" applyNumberFormat="1" applyFont="1" applyFill="1" applyBorder="1" applyAlignment="1">
      <alignment horizontal="center" vertical="center"/>
    </xf>
    <xf numFmtId="0" fontId="60" fillId="25" borderId="112" xfId="50" applyNumberFormat="1" applyFont="1" applyBorder="1" applyAlignment="1">
      <alignment horizontal="center"/>
      <protection/>
    </xf>
    <xf numFmtId="0" fontId="60" fillId="25" borderId="114" xfId="50" applyNumberFormat="1" applyFont="1" applyBorder="1" applyAlignment="1" applyProtection="1">
      <alignment horizontal="center"/>
      <protection locked="0"/>
    </xf>
    <xf numFmtId="0" fontId="54" fillId="25" borderId="115" xfId="0" applyFont="1" applyFill="1" applyBorder="1" applyAlignment="1">
      <alignment horizontal="center"/>
    </xf>
    <xf numFmtId="0" fontId="60" fillId="25" borderId="116" xfId="0" applyFont="1" applyFill="1" applyBorder="1" applyAlignment="1" applyProtection="1">
      <alignment horizontal="left" indent="1"/>
      <protection locked="0"/>
    </xf>
    <xf numFmtId="0" fontId="61" fillId="25" borderId="117" xfId="0" applyNumberFormat="1" applyFont="1" applyFill="1" applyBorder="1" applyAlignment="1">
      <alignment horizontal="center" vertical="center"/>
    </xf>
    <xf numFmtId="0" fontId="61" fillId="38" borderId="118" xfId="0" applyNumberFormat="1" applyFont="1" applyFill="1" applyBorder="1" applyAlignment="1">
      <alignment horizontal="center" vertical="center"/>
    </xf>
    <xf numFmtId="0" fontId="61" fillId="25" borderId="119" xfId="0" applyNumberFormat="1" applyFont="1" applyFill="1" applyBorder="1" applyAlignment="1">
      <alignment horizontal="center" vertical="center"/>
    </xf>
    <xf numFmtId="0" fontId="61" fillId="35" borderId="119" xfId="0" applyNumberFormat="1" applyFont="1" applyFill="1" applyBorder="1" applyAlignment="1">
      <alignment horizontal="center" vertical="center"/>
    </xf>
    <xf numFmtId="0" fontId="61" fillId="35" borderId="116" xfId="0" applyNumberFormat="1" applyFont="1" applyFill="1" applyBorder="1" applyAlignment="1">
      <alignment horizontal="center" vertical="center"/>
    </xf>
    <xf numFmtId="0" fontId="60" fillId="25" borderId="117" xfId="50" applyNumberFormat="1" applyFont="1" applyBorder="1" applyAlignment="1">
      <alignment horizontal="right" vertical="center"/>
      <protection/>
    </xf>
    <xf numFmtId="0" fontId="60" fillId="25" borderId="120" xfId="50" applyNumberFormat="1" applyFont="1" applyBorder="1" applyAlignment="1">
      <alignment horizontal="center"/>
      <protection/>
    </xf>
    <xf numFmtId="0" fontId="60" fillId="25" borderId="121" xfId="50" applyNumberFormat="1" applyFont="1" applyBorder="1" applyAlignment="1">
      <alignment horizontal="left" vertical="center"/>
      <protection/>
    </xf>
    <xf numFmtId="0" fontId="60" fillId="25" borderId="122" xfId="50" applyNumberFormat="1" applyFont="1" applyBorder="1" applyAlignment="1">
      <alignment horizontal="center" vertical="center"/>
      <protection/>
    </xf>
    <xf numFmtId="0" fontId="60" fillId="25" borderId="123" xfId="50" applyNumberFormat="1" applyFont="1" applyBorder="1" applyAlignment="1" applyProtection="1">
      <alignment horizontal="center"/>
      <protection locked="0"/>
    </xf>
    <xf numFmtId="0" fontId="62" fillId="25" borderId="14" xfId="50" applyFont="1" applyBorder="1" applyAlignment="1">
      <alignment horizontal="center" vertical="top"/>
      <protection/>
    </xf>
    <xf numFmtId="0" fontId="62" fillId="25" borderId="17" xfId="50" applyFont="1" applyBorder="1" applyAlignment="1">
      <alignment horizontal="left" vertical="top"/>
      <protection/>
    </xf>
    <xf numFmtId="0" fontId="62" fillId="25" borderId="17" xfId="50" applyFont="1" applyBorder="1" applyAlignment="1">
      <alignment horizontal="center"/>
      <protection/>
    </xf>
    <xf numFmtId="0" fontId="63" fillId="25" borderId="17" xfId="50" applyFont="1" applyBorder="1" applyAlignment="1">
      <alignment horizontal="center" vertical="center"/>
      <protection/>
    </xf>
    <xf numFmtId="0" fontId="63" fillId="25" borderId="17" xfId="50" applyFont="1" applyBorder="1" applyAlignment="1">
      <alignment horizontal="left" vertical="center"/>
      <protection/>
    </xf>
    <xf numFmtId="0" fontId="49" fillId="25" borderId="17" xfId="50" applyFont="1" applyBorder="1" applyAlignment="1">
      <alignment horizontal="center"/>
      <protection/>
    </xf>
    <xf numFmtId="0" fontId="49" fillId="25" borderId="17" xfId="50" applyFont="1" applyBorder="1" applyAlignment="1">
      <alignment horizontal="left"/>
      <protection/>
    </xf>
    <xf numFmtId="0" fontId="56" fillId="25" borderId="124" xfId="50" applyNumberFormat="1" applyFont="1" applyBorder="1" applyAlignment="1">
      <alignment horizontal="center" vertical="center"/>
      <protection/>
    </xf>
    <xf numFmtId="0" fontId="60" fillId="25" borderId="125" xfId="50" applyNumberFormat="1" applyFont="1" applyBorder="1" applyAlignment="1">
      <alignment horizontal="right" vertical="center"/>
      <protection/>
    </xf>
    <xf numFmtId="0" fontId="60" fillId="25" borderId="125" xfId="50" applyNumberFormat="1" applyFont="1" applyBorder="1" applyAlignment="1">
      <alignment horizontal="center"/>
      <protection/>
    </xf>
    <xf numFmtId="0" fontId="60" fillId="25" borderId="126" xfId="50" applyNumberFormat="1" applyFont="1" applyBorder="1" applyAlignment="1" applyProtection="1">
      <alignment horizontal="center"/>
      <protection locked="0"/>
    </xf>
    <xf numFmtId="0" fontId="60" fillId="25" borderId="127" xfId="50" applyNumberFormat="1" applyFont="1" applyBorder="1" applyAlignment="1">
      <alignment horizontal="center" vertical="center"/>
      <protection/>
    </xf>
    <xf numFmtId="0" fontId="60" fillId="25" borderId="127" xfId="50" applyNumberFormat="1" applyFont="1" applyBorder="1" applyAlignment="1">
      <alignment horizontal="left" vertical="center"/>
      <protection/>
    </xf>
    <xf numFmtId="0" fontId="61" fillId="38" borderId="128" xfId="0" applyNumberFormat="1" applyFont="1" applyFill="1" applyBorder="1" applyAlignment="1">
      <alignment horizontal="center" vertical="center"/>
    </xf>
    <xf numFmtId="0" fontId="60" fillId="25" borderId="129" xfId="0" applyFont="1" applyFill="1" applyBorder="1" applyAlignment="1" applyProtection="1">
      <alignment horizontal="left" indent="1"/>
      <protection locked="0"/>
    </xf>
    <xf numFmtId="0" fontId="62" fillId="25" borderId="19" xfId="50" applyFont="1" applyBorder="1" applyAlignment="1">
      <alignment horizontal="center" vertical="top"/>
      <protection/>
    </xf>
    <xf numFmtId="0" fontId="62" fillId="25" borderId="16" xfId="50" applyFont="1" applyBorder="1" applyAlignment="1">
      <alignment horizontal="left" vertical="top"/>
      <protection/>
    </xf>
    <xf numFmtId="0" fontId="63" fillId="25" borderId="16" xfId="50" applyFont="1" applyBorder="1" applyAlignment="1">
      <alignment horizontal="center" vertical="center"/>
      <protection/>
    </xf>
    <xf numFmtId="0" fontId="63" fillId="25" borderId="16" xfId="50" applyFont="1" applyBorder="1" applyAlignment="1">
      <alignment horizontal="left" vertical="center"/>
      <protection/>
    </xf>
    <xf numFmtId="0" fontId="49" fillId="25" borderId="16" xfId="50" applyFont="1" applyBorder="1" applyAlignment="1">
      <alignment horizontal="center"/>
      <protection/>
    </xf>
    <xf numFmtId="0" fontId="49" fillId="25" borderId="16" xfId="50" applyFont="1" applyBorder="1" applyAlignment="1">
      <alignment horizontal="left"/>
      <protection/>
    </xf>
    <xf numFmtId="0" fontId="56" fillId="25" borderId="130" xfId="0" applyNumberFormat="1" applyFont="1" applyFill="1" applyBorder="1" applyAlignment="1" applyProtection="1">
      <alignment horizontal="center" vertical="center"/>
      <protection locked="0"/>
    </xf>
    <xf numFmtId="0" fontId="56" fillId="25" borderId="131" xfId="0" applyNumberFormat="1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59" fillId="25" borderId="132" xfId="50" applyNumberFormat="1" applyFont="1" applyBorder="1" applyAlignment="1">
      <alignment horizontal="center" vertical="center"/>
      <protection/>
    </xf>
    <xf numFmtId="0" fontId="56" fillId="25" borderId="133" xfId="50" applyFont="1" applyBorder="1" applyAlignment="1">
      <alignment horizontal="center"/>
      <protection/>
    </xf>
    <xf numFmtId="0" fontId="56" fillId="25" borderId="16" xfId="50" applyFont="1" applyBorder="1" applyAlignment="1">
      <alignment horizontal="center"/>
      <protection/>
    </xf>
    <xf numFmtId="0" fontId="56" fillId="25" borderId="16" xfId="0" applyNumberFormat="1" applyFont="1" applyFill="1" applyBorder="1" applyAlignment="1" applyProtection="1">
      <alignment vertical="center"/>
      <protection/>
    </xf>
    <xf numFmtId="0" fontId="56" fillId="25" borderId="134" xfId="50" applyFont="1" applyBorder="1" applyAlignment="1">
      <alignment horizontal="center"/>
      <protection/>
    </xf>
    <xf numFmtId="0" fontId="61" fillId="25" borderId="125" xfId="50" applyNumberFormat="1" applyFont="1" applyBorder="1" applyAlignment="1">
      <alignment horizontal="center" vertical="center"/>
      <protection/>
    </xf>
    <xf numFmtId="0" fontId="60" fillId="25" borderId="135" xfId="50" applyNumberFormat="1" applyFont="1" applyBorder="1" applyAlignment="1">
      <alignment horizontal="right" vertical="center"/>
      <protection/>
    </xf>
    <xf numFmtId="0" fontId="61" fillId="25" borderId="135" xfId="50" applyNumberFormat="1" applyFont="1" applyBorder="1" applyAlignment="1">
      <alignment horizontal="center" vertical="center"/>
      <protection/>
    </xf>
    <xf numFmtId="0" fontId="60" fillId="25" borderId="135" xfId="50" applyNumberFormat="1" applyFont="1" applyBorder="1" applyAlignment="1">
      <alignment horizontal="center" vertical="center"/>
      <protection/>
    </xf>
    <xf numFmtId="0" fontId="60" fillId="25" borderId="136" xfId="50" applyNumberFormat="1" applyFont="1" applyBorder="1" applyAlignment="1" applyProtection="1">
      <alignment horizontal="center" vertical="center"/>
      <protection locked="0"/>
    </xf>
    <xf numFmtId="0" fontId="60" fillId="25" borderId="137" xfId="50" applyNumberFormat="1" applyFont="1" applyBorder="1" applyAlignment="1">
      <alignment horizontal="center" vertical="center"/>
      <protection/>
    </xf>
    <xf numFmtId="0" fontId="60" fillId="25" borderId="137" xfId="50" applyNumberFormat="1" applyFont="1" applyBorder="1" applyAlignment="1">
      <alignment horizontal="left" vertical="center"/>
      <protection/>
    </xf>
    <xf numFmtId="0" fontId="61" fillId="38" borderId="138" xfId="0" applyNumberFormat="1" applyFont="1" applyFill="1" applyBorder="1" applyAlignment="1">
      <alignment horizontal="center" vertical="center"/>
    </xf>
    <xf numFmtId="0" fontId="61" fillId="38" borderId="139" xfId="0" applyNumberFormat="1" applyFont="1" applyFill="1" applyBorder="1" applyAlignment="1">
      <alignment horizontal="center" vertical="center"/>
    </xf>
    <xf numFmtId="0" fontId="61" fillId="38" borderId="140" xfId="0" applyNumberFormat="1" applyFont="1" applyFill="1" applyBorder="1" applyAlignment="1">
      <alignment horizontal="center" vertical="center"/>
    </xf>
    <xf numFmtId="0" fontId="61" fillId="38" borderId="141" xfId="0" applyNumberFormat="1" applyFont="1" applyFill="1" applyBorder="1" applyAlignment="1">
      <alignment horizontal="center" vertical="center"/>
    </xf>
    <xf numFmtId="0" fontId="61" fillId="41" borderId="135" xfId="0" applyNumberFormat="1" applyFont="1" applyFill="1" applyBorder="1" applyAlignment="1">
      <alignment horizontal="center" vertical="center"/>
    </xf>
    <xf numFmtId="0" fontId="61" fillId="41" borderId="137" xfId="0" applyNumberFormat="1" applyFont="1" applyFill="1" applyBorder="1" applyAlignment="1">
      <alignment horizontal="center" vertical="center"/>
    </xf>
    <xf numFmtId="0" fontId="61" fillId="41" borderId="125" xfId="50" applyNumberFormat="1" applyFont="1" applyFill="1" applyBorder="1" applyAlignment="1">
      <alignment horizontal="center"/>
      <protection/>
    </xf>
    <xf numFmtId="0" fontId="61" fillId="41" borderId="129" xfId="50" applyNumberFormat="1" applyFont="1" applyFill="1" applyBorder="1" applyAlignment="1">
      <alignment horizontal="center"/>
      <protection/>
    </xf>
    <xf numFmtId="0" fontId="55" fillId="41" borderId="142" xfId="0" applyFont="1" applyFill="1" applyBorder="1" applyAlignment="1">
      <alignment/>
    </xf>
    <xf numFmtId="0" fontId="60" fillId="25" borderId="143" xfId="0" applyFont="1" applyFill="1" applyBorder="1" applyAlignment="1" applyProtection="1">
      <alignment horizontal="left" indent="1"/>
      <protection locked="0"/>
    </xf>
    <xf numFmtId="0" fontId="54" fillId="41" borderId="144" xfId="0" applyFont="1" applyFill="1" applyBorder="1" applyAlignment="1">
      <alignment/>
    </xf>
    <xf numFmtId="0" fontId="54" fillId="25" borderId="145" xfId="50" applyFont="1" applyBorder="1" applyAlignment="1">
      <alignment horizontal="center"/>
      <protection/>
    </xf>
    <xf numFmtId="0" fontId="54" fillId="25" borderId="146" xfId="50" applyFont="1" applyBorder="1" applyAlignment="1">
      <alignment horizontal="center"/>
      <protection/>
    </xf>
    <xf numFmtId="0" fontId="62" fillId="25" borderId="16" xfId="50" applyFont="1" applyBorder="1" applyAlignment="1">
      <alignment horizontal="center" vertical="center"/>
      <protection/>
    </xf>
    <xf numFmtId="0" fontId="49" fillId="25" borderId="20" xfId="50" applyFont="1" applyBorder="1" applyAlignment="1">
      <alignment/>
      <protection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0" fontId="0" fillId="0" borderId="148" xfId="0" applyFill="1" applyBorder="1" applyAlignment="1">
      <alignment horizontal="center" vertical="center"/>
    </xf>
    <xf numFmtId="0" fontId="0" fillId="0" borderId="149" xfId="0" applyFill="1" applyBorder="1" applyAlignment="1">
      <alignment horizontal="right"/>
    </xf>
    <xf numFmtId="0" fontId="0" fillId="0" borderId="15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1" xfId="0" applyFill="1" applyBorder="1" applyAlignment="1">
      <alignment horizontal="right"/>
    </xf>
    <xf numFmtId="0" fontId="0" fillId="0" borderId="151" xfId="0" applyFill="1" applyBorder="1" applyAlignment="1">
      <alignment/>
    </xf>
    <xf numFmtId="0" fontId="54" fillId="25" borderId="152" xfId="0" applyFont="1" applyFill="1" applyBorder="1" applyAlignment="1">
      <alignment horizontal="center"/>
    </xf>
    <xf numFmtId="0" fontId="54" fillId="25" borderId="152" xfId="0" applyFont="1" applyFill="1" applyBorder="1" applyAlignment="1">
      <alignment horizontal="center" vertical="center"/>
    </xf>
    <xf numFmtId="0" fontId="0" fillId="0" borderId="153" xfId="0" applyFill="1" applyBorder="1" applyAlignment="1">
      <alignment/>
    </xf>
    <xf numFmtId="0" fontId="0" fillId="0" borderId="154" xfId="0" applyFill="1" applyBorder="1" applyAlignment="1">
      <alignment/>
    </xf>
    <xf numFmtId="0" fontId="0" fillId="0" borderId="155" xfId="0" applyFill="1" applyBorder="1" applyAlignment="1">
      <alignment/>
    </xf>
    <xf numFmtId="0" fontId="0" fillId="0" borderId="156" xfId="0" applyFill="1" applyBorder="1" applyAlignment="1">
      <alignment/>
    </xf>
    <xf numFmtId="0" fontId="0" fillId="0" borderId="157" xfId="0" applyFill="1" applyBorder="1" applyAlignment="1">
      <alignment/>
    </xf>
    <xf numFmtId="0" fontId="0" fillId="0" borderId="158" xfId="0" applyFill="1" applyBorder="1" applyAlignment="1">
      <alignment/>
    </xf>
    <xf numFmtId="0" fontId="0" fillId="0" borderId="159" xfId="0" applyFill="1" applyBorder="1" applyAlignment="1">
      <alignment/>
    </xf>
    <xf numFmtId="0" fontId="0" fillId="0" borderId="160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0" xfId="0" applyBorder="1" applyAlignment="1">
      <alignment/>
    </xf>
    <xf numFmtId="0" fontId="0" fillId="0" borderId="162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3" xfId="0" applyFill="1" applyBorder="1" applyAlignment="1">
      <alignment/>
    </xf>
    <xf numFmtId="0" fontId="0" fillId="0" borderId="164" xfId="0" applyFill="1" applyBorder="1" applyAlignment="1">
      <alignment/>
    </xf>
    <xf numFmtId="0" fontId="0" fillId="0" borderId="164" xfId="0" applyFill="1" applyBorder="1" applyAlignment="1">
      <alignment horizontal="center" vertical="center"/>
    </xf>
    <xf numFmtId="0" fontId="0" fillId="0" borderId="165" xfId="0" applyFill="1" applyBorder="1" applyAlignment="1">
      <alignment/>
    </xf>
    <xf numFmtId="0" fontId="64" fillId="25" borderId="152" xfId="0" applyFont="1" applyFill="1" applyBorder="1" applyAlignment="1">
      <alignment horizontal="center"/>
    </xf>
    <xf numFmtId="0" fontId="64" fillId="25" borderId="152" xfId="0" applyFont="1" applyFill="1" applyBorder="1" applyAlignment="1">
      <alignment horizontal="center" vertical="center"/>
    </xf>
    <xf numFmtId="0" fontId="0" fillId="4" borderId="153" xfId="0" applyFill="1" applyBorder="1" applyAlignment="1">
      <alignment/>
    </xf>
    <xf numFmtId="0" fontId="0" fillId="4" borderId="156" xfId="0" applyFill="1" applyBorder="1" applyAlignment="1">
      <alignment/>
    </xf>
    <xf numFmtId="0" fontId="0" fillId="4" borderId="166" xfId="0" applyFill="1" applyBorder="1" applyAlignment="1">
      <alignment horizontal="center" vertical="center"/>
    </xf>
    <xf numFmtId="0" fontId="0" fillId="4" borderId="157" xfId="0" applyFill="1" applyBorder="1" applyAlignment="1">
      <alignment/>
    </xf>
    <xf numFmtId="0" fontId="0" fillId="4" borderId="154" xfId="0" applyFill="1" applyBorder="1" applyAlignment="1">
      <alignment/>
    </xf>
    <xf numFmtId="0" fontId="0" fillId="4" borderId="158" xfId="0" applyFill="1" applyBorder="1" applyAlignment="1">
      <alignment/>
    </xf>
    <xf numFmtId="0" fontId="0" fillId="4" borderId="167" xfId="0" applyFill="1" applyBorder="1" applyAlignment="1">
      <alignment horizontal="center" vertical="center"/>
    </xf>
    <xf numFmtId="0" fontId="0" fillId="4" borderId="159" xfId="0" applyFill="1" applyBorder="1" applyAlignment="1">
      <alignment/>
    </xf>
    <xf numFmtId="0" fontId="0" fillId="5" borderId="154" xfId="0" applyFill="1" applyBorder="1" applyAlignment="1">
      <alignment/>
    </xf>
    <xf numFmtId="0" fontId="0" fillId="5" borderId="158" xfId="0" applyFill="1" applyBorder="1" applyAlignment="1">
      <alignment/>
    </xf>
    <xf numFmtId="0" fontId="0" fillId="5" borderId="167" xfId="0" applyFill="1" applyBorder="1" applyAlignment="1">
      <alignment horizontal="center" vertical="center"/>
    </xf>
    <xf numFmtId="0" fontId="0" fillId="5" borderId="159" xfId="0" applyFill="1" applyBorder="1" applyAlignment="1">
      <alignment/>
    </xf>
    <xf numFmtId="0" fontId="0" fillId="7" borderId="154" xfId="0" applyFill="1" applyBorder="1" applyAlignment="1">
      <alignment/>
    </xf>
    <xf numFmtId="0" fontId="0" fillId="7" borderId="158" xfId="0" applyFill="1" applyBorder="1" applyAlignment="1">
      <alignment/>
    </xf>
    <xf numFmtId="0" fontId="0" fillId="7" borderId="167" xfId="0" applyFill="1" applyBorder="1" applyAlignment="1">
      <alignment horizontal="center" vertical="center"/>
    </xf>
    <xf numFmtId="0" fontId="0" fillId="7" borderId="159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68" xfId="0" applyFill="1" applyBorder="1" applyAlignment="1">
      <alignment/>
    </xf>
    <xf numFmtId="0" fontId="65" fillId="0" borderId="153" xfId="50" applyFont="1" applyFill="1" applyBorder="1" applyAlignment="1">
      <alignment horizontal="center"/>
      <protection/>
    </xf>
    <xf numFmtId="0" fontId="65" fillId="0" borderId="154" xfId="50" applyFont="1" applyFill="1" applyBorder="1" applyAlignment="1">
      <alignment horizontal="center"/>
      <protection/>
    </xf>
    <xf numFmtId="0" fontId="65" fillId="0" borderId="155" xfId="50" applyFont="1" applyFill="1" applyBorder="1" applyAlignment="1">
      <alignment horizontal="center"/>
      <protection/>
    </xf>
    <xf numFmtId="0" fontId="65" fillId="0" borderId="153" xfId="0" applyFont="1" applyFill="1" applyBorder="1" applyAlignment="1">
      <alignment horizontal="center" vertical="center"/>
    </xf>
    <xf numFmtId="0" fontId="65" fillId="0" borderId="154" xfId="0" applyFont="1" applyFill="1" applyBorder="1" applyAlignment="1">
      <alignment horizontal="center" vertical="center"/>
    </xf>
    <xf numFmtId="0" fontId="65" fillId="0" borderId="155" xfId="0" applyFont="1" applyFill="1" applyBorder="1" applyAlignment="1">
      <alignment horizontal="center" vertical="center"/>
    </xf>
    <xf numFmtId="0" fontId="65" fillId="0" borderId="156" xfId="0" applyFont="1" applyFill="1" applyBorder="1" applyAlignment="1">
      <alignment horizontal="center"/>
    </xf>
    <xf numFmtId="0" fontId="65" fillId="0" borderId="157" xfId="0" applyFont="1" applyFill="1" applyBorder="1" applyAlignment="1">
      <alignment horizontal="center"/>
    </xf>
    <xf numFmtId="0" fontId="65" fillId="0" borderId="158" xfId="0" applyFont="1" applyFill="1" applyBorder="1" applyAlignment="1">
      <alignment horizontal="center"/>
    </xf>
    <xf numFmtId="0" fontId="65" fillId="0" borderId="159" xfId="0" applyFont="1" applyFill="1" applyBorder="1" applyAlignment="1">
      <alignment horizontal="center"/>
    </xf>
    <xf numFmtId="0" fontId="65" fillId="0" borderId="160" xfId="0" applyFont="1" applyFill="1" applyBorder="1" applyAlignment="1">
      <alignment horizontal="center"/>
    </xf>
    <xf numFmtId="0" fontId="65" fillId="0" borderId="161" xfId="0" applyFont="1" applyFill="1" applyBorder="1" applyAlignment="1">
      <alignment horizontal="center"/>
    </xf>
    <xf numFmtId="0" fontId="65" fillId="0" borderId="169" xfId="0" applyFont="1" applyFill="1" applyBorder="1" applyAlignment="1">
      <alignment horizontal="center"/>
    </xf>
    <xf numFmtId="0" fontId="65" fillId="0" borderId="170" xfId="0" applyFont="1" applyFill="1" applyBorder="1" applyAlignment="1">
      <alignment horizontal="center"/>
    </xf>
    <xf numFmtId="0" fontId="65" fillId="0" borderId="155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6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4" fillId="25" borderId="171" xfId="50" applyNumberFormat="1" applyFont="1" applyBorder="1" applyAlignment="1">
      <alignment horizontal="center" vertical="center"/>
      <protection/>
    </xf>
    <xf numFmtId="0" fontId="54" fillId="25" borderId="172" xfId="50" applyNumberFormat="1" applyFont="1" applyBorder="1" applyAlignment="1">
      <alignment horizontal="center" vertical="center"/>
      <protection/>
    </xf>
    <xf numFmtId="0" fontId="54" fillId="25" borderId="173" xfId="50" applyNumberFormat="1" applyFont="1" applyBorder="1" applyAlignment="1">
      <alignment horizontal="center" vertical="center"/>
      <protection/>
    </xf>
    <xf numFmtId="0" fontId="54" fillId="25" borderId="174" xfId="50" applyNumberFormat="1" applyFont="1" applyBorder="1" applyAlignment="1">
      <alignment horizontal="center" vertical="center"/>
      <protection/>
    </xf>
    <xf numFmtId="0" fontId="59" fillId="25" borderId="171" xfId="50" applyNumberFormat="1" applyFont="1" applyBorder="1" applyAlignment="1">
      <alignment horizontal="center" vertical="center"/>
      <protection/>
    </xf>
    <xf numFmtId="0" fontId="59" fillId="25" borderId="175" xfId="50" applyNumberFormat="1" applyFont="1" applyBorder="1" applyAlignment="1">
      <alignment horizontal="center" vertical="center"/>
      <protection/>
    </xf>
    <xf numFmtId="0" fontId="59" fillId="25" borderId="172" xfId="50" applyNumberFormat="1" applyFont="1" applyBorder="1" applyAlignment="1">
      <alignment horizontal="center" vertical="center"/>
      <protection/>
    </xf>
    <xf numFmtId="0" fontId="54" fillId="25" borderId="176" xfId="50" applyNumberFormat="1" applyFont="1" applyBorder="1" applyAlignment="1">
      <alignment horizontal="center" vertical="center"/>
      <protection/>
    </xf>
    <xf numFmtId="0" fontId="54" fillId="25" borderId="177" xfId="50" applyNumberFormat="1" applyFont="1" applyBorder="1" applyAlignment="1">
      <alignment horizontal="center" vertical="center"/>
      <protection/>
    </xf>
    <xf numFmtId="0" fontId="54" fillId="25" borderId="178" xfId="50" applyNumberFormat="1" applyFont="1" applyBorder="1" applyAlignment="1">
      <alignment horizontal="center" vertical="center"/>
      <protection/>
    </xf>
    <xf numFmtId="0" fontId="54" fillId="25" borderId="179" xfId="50" applyNumberFormat="1" applyFont="1" applyBorder="1" applyAlignment="1">
      <alignment horizontal="center" vertical="center"/>
      <protection/>
    </xf>
    <xf numFmtId="0" fontId="59" fillId="25" borderId="176" xfId="50" applyNumberFormat="1" applyFont="1" applyBorder="1" applyAlignment="1">
      <alignment horizontal="center" vertical="center"/>
      <protection/>
    </xf>
    <xf numFmtId="0" fontId="59" fillId="25" borderId="178" xfId="50" applyNumberFormat="1" applyFont="1" applyBorder="1" applyAlignment="1">
      <alignment horizontal="center" vertical="center"/>
      <protection/>
    </xf>
    <xf numFmtId="0" fontId="54" fillId="25" borderId="180" xfId="50" applyNumberFormat="1" applyFont="1" applyBorder="1" applyAlignment="1">
      <alignment horizontal="center" vertical="center"/>
      <protection/>
    </xf>
    <xf numFmtId="0" fontId="54" fillId="25" borderId="132" xfId="50" applyNumberFormat="1" applyFont="1" applyBorder="1" applyAlignment="1">
      <alignment horizontal="center" vertical="center"/>
      <protection/>
    </xf>
    <xf numFmtId="0" fontId="54" fillId="25" borderId="181" xfId="50" applyNumberFormat="1" applyFont="1" applyBorder="1" applyAlignment="1">
      <alignment horizontal="center" vertical="center"/>
      <protection/>
    </xf>
    <xf numFmtId="0" fontId="54" fillId="25" borderId="142" xfId="50" applyNumberFormat="1" applyFont="1" applyBorder="1" applyAlignment="1">
      <alignment horizontal="center" vertical="center"/>
      <protection/>
    </xf>
    <xf numFmtId="0" fontId="59" fillId="25" borderId="180" xfId="50" applyNumberFormat="1" applyFont="1" applyBorder="1" applyAlignment="1">
      <alignment horizontal="center" vertical="center"/>
      <protection/>
    </xf>
    <xf numFmtId="0" fontId="59" fillId="25" borderId="132" xfId="50" applyNumberFormat="1" applyFont="1" applyBorder="1" applyAlignment="1">
      <alignment horizontal="center" vertical="center"/>
      <protection/>
    </xf>
    <xf numFmtId="0" fontId="59" fillId="25" borderId="182" xfId="50" applyNumberFormat="1" applyFont="1" applyBorder="1" applyAlignment="1">
      <alignment horizontal="center" vertical="center"/>
      <protection/>
    </xf>
    <xf numFmtId="0" fontId="59" fillId="25" borderId="183" xfId="50" applyNumberFormat="1" applyFont="1" applyBorder="1" applyAlignment="1">
      <alignment horizontal="center" vertical="center"/>
      <protection/>
    </xf>
    <xf numFmtId="0" fontId="54" fillId="25" borderId="184" xfId="0" applyNumberFormat="1" applyFont="1" applyFill="1" applyBorder="1" applyAlignment="1">
      <alignment horizontal="center" vertical="center"/>
    </xf>
    <xf numFmtId="0" fontId="54" fillId="25" borderId="185" xfId="0" applyNumberFormat="1" applyFont="1" applyFill="1" applyBorder="1" applyAlignment="1">
      <alignment horizontal="center" vertical="center"/>
    </xf>
    <xf numFmtId="0" fontId="54" fillId="25" borderId="186" xfId="0" applyNumberFormat="1" applyFont="1" applyFill="1" applyBorder="1" applyAlignment="1">
      <alignment horizontal="center" vertical="center"/>
    </xf>
    <xf numFmtId="0" fontId="54" fillId="25" borderId="187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1</xdr:row>
      <xdr:rowOff>85725</xdr:rowOff>
    </xdr:from>
    <xdr:to>
      <xdr:col>23</xdr:col>
      <xdr:colOff>409575</xdr:colOff>
      <xdr:row>7</xdr:row>
      <xdr:rowOff>76200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76225"/>
          <a:ext cx="2333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00700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00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skupina A - 0.kolo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56260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1</xdr:row>
      <xdr:rowOff>38100</xdr:rowOff>
    </xdr:from>
    <xdr:to>
      <xdr:col>23</xdr:col>
      <xdr:colOff>590550</xdr:colOff>
      <xdr:row>7</xdr:row>
      <xdr:rowOff>28575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8600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skupina B - 0.kolo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85725</xdr:colOff>
      <xdr:row>23</xdr:row>
      <xdr:rowOff>47625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886325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695325</xdr:colOff>
      <xdr:row>1</xdr:row>
      <xdr:rowOff>104775</xdr:rowOff>
    </xdr:from>
    <xdr:to>
      <xdr:col>24</xdr:col>
      <xdr:colOff>352425</xdr:colOff>
      <xdr:row>7</xdr:row>
      <xdr:rowOff>76200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295275"/>
          <a:ext cx="2381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238125</xdr:colOff>
      <xdr:row>4</xdr:row>
      <xdr:rowOff>28575</xdr:rowOff>
    </xdr:from>
    <xdr:ext cx="5286375" cy="714375"/>
    <xdr:sp>
      <xdr:nvSpPr>
        <xdr:cNvPr id="3" name="Obdélník 3"/>
        <xdr:cNvSpPr>
          <a:spLocks/>
        </xdr:cNvSpPr>
      </xdr:nvSpPr>
      <xdr:spPr>
        <a:xfrm>
          <a:off x="2390775" y="790575"/>
          <a:ext cx="5286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skupina C - 0.kolo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553075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6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8" name="Obdélník 10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9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0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1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12" name="Obdélník 19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285750</xdr:colOff>
      <xdr:row>1</xdr:row>
      <xdr:rowOff>133350</xdr:rowOff>
    </xdr:from>
    <xdr:to>
      <xdr:col>25</xdr:col>
      <xdr:colOff>590550</xdr:colOff>
      <xdr:row>7</xdr:row>
      <xdr:rowOff>104775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32385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1704975</xdr:colOff>
      <xdr:row>4</xdr:row>
      <xdr:rowOff>28575</xdr:rowOff>
    </xdr:from>
    <xdr:ext cx="5676900" cy="714375"/>
    <xdr:sp>
      <xdr:nvSpPr>
        <xdr:cNvPr id="3" name="Obdélník 3"/>
        <xdr:cNvSpPr>
          <a:spLocks/>
        </xdr:cNvSpPr>
      </xdr:nvSpPr>
      <xdr:spPr>
        <a:xfrm>
          <a:off x="2000250" y="790575"/>
          <a:ext cx="5676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skupina D - 0.kolo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6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7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0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11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2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</xdr:row>
      <xdr:rowOff>76200</xdr:rowOff>
    </xdr:from>
    <xdr:ext cx="1943100" cy="447675"/>
    <xdr:sp>
      <xdr:nvSpPr>
        <xdr:cNvPr id="1" name="Obdélník 1"/>
        <xdr:cNvSpPr>
          <a:spLocks/>
        </xdr:cNvSpPr>
      </xdr:nvSpPr>
      <xdr:spPr>
        <a:xfrm>
          <a:off x="3419475" y="447675"/>
          <a:ext cx="1943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0. kolo</a:t>
          </a:r>
        </a:p>
      </xdr:txBody>
    </xdr:sp>
    <xdr:clientData/>
  </xdr:oneCellAnchor>
  <xdr:oneCellAnchor>
    <xdr:from>
      <xdr:col>1</xdr:col>
      <xdr:colOff>1104900</xdr:colOff>
      <xdr:row>67</xdr:row>
      <xdr:rowOff>0</xdr:rowOff>
    </xdr:from>
    <xdr:ext cx="2914650" cy="1295400"/>
    <xdr:sp>
      <xdr:nvSpPr>
        <xdr:cNvPr id="2" name="Obdélník 2"/>
        <xdr:cNvSpPr>
          <a:spLocks/>
        </xdr:cNvSpPr>
      </xdr:nvSpPr>
      <xdr:spPr>
        <a:xfrm rot="19433869">
          <a:off x="1876425" y="1715452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9525</xdr:colOff>
      <xdr:row>0</xdr:row>
      <xdr:rowOff>19050</xdr:rowOff>
    </xdr:from>
    <xdr:ext cx="2705100" cy="314325"/>
    <xdr:sp>
      <xdr:nvSpPr>
        <xdr:cNvPr id="3" name="Obdélník 3"/>
        <xdr:cNvSpPr>
          <a:spLocks/>
        </xdr:cNvSpPr>
      </xdr:nvSpPr>
      <xdr:spPr>
        <a:xfrm>
          <a:off x="781050" y="19050"/>
          <a:ext cx="2705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1257300</xdr:colOff>
      <xdr:row>0</xdr:row>
      <xdr:rowOff>57150</xdr:rowOff>
    </xdr:from>
    <xdr:ext cx="3028950" cy="447675"/>
    <xdr:sp>
      <xdr:nvSpPr>
        <xdr:cNvPr id="4" name="Obdélník 4"/>
        <xdr:cNvSpPr>
          <a:spLocks/>
        </xdr:cNvSpPr>
      </xdr:nvSpPr>
      <xdr:spPr>
        <a:xfrm>
          <a:off x="3143250" y="57150"/>
          <a:ext cx="3028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2</xdr:col>
      <xdr:colOff>523875</xdr:colOff>
      <xdr:row>46</xdr:row>
      <xdr:rowOff>38100</xdr:rowOff>
    </xdr:from>
    <xdr:ext cx="1847850" cy="314325"/>
    <xdr:sp>
      <xdr:nvSpPr>
        <xdr:cNvPr id="5" name="Obdélník 5"/>
        <xdr:cNvSpPr>
          <a:spLocks/>
        </xdr:cNvSpPr>
      </xdr:nvSpPr>
      <xdr:spPr>
        <a:xfrm>
          <a:off x="2409825" y="1136332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1</xdr:col>
      <xdr:colOff>647700</xdr:colOff>
      <xdr:row>41</xdr:row>
      <xdr:rowOff>285750</xdr:rowOff>
    </xdr:from>
    <xdr:ext cx="3895725" cy="590550"/>
    <xdr:sp>
      <xdr:nvSpPr>
        <xdr:cNvPr id="6" name="Obdélník 6"/>
        <xdr:cNvSpPr>
          <a:spLocks/>
        </xdr:cNvSpPr>
      </xdr:nvSpPr>
      <xdr:spPr>
        <a:xfrm>
          <a:off x="1419225" y="10591800"/>
          <a:ext cx="389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</xdr:col>
      <xdr:colOff>733425</xdr:colOff>
      <xdr:row>44</xdr:row>
      <xdr:rowOff>38100</xdr:rowOff>
    </xdr:from>
    <xdr:ext cx="3676650" cy="447675"/>
    <xdr:sp>
      <xdr:nvSpPr>
        <xdr:cNvPr id="7" name="Obdélník 7"/>
        <xdr:cNvSpPr>
          <a:spLocks/>
        </xdr:cNvSpPr>
      </xdr:nvSpPr>
      <xdr:spPr>
        <a:xfrm>
          <a:off x="1504950" y="1100137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PageLayoutView="0" workbookViewId="0" topLeftCell="A5">
      <selection activeCell="O16" sqref="O16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6" customFormat="1" ht="15">
      <c r="M1" s="37"/>
      <c r="N1" s="37"/>
      <c r="O1" s="37"/>
      <c r="P1" s="38"/>
      <c r="Q1" s="38"/>
      <c r="R1" s="38"/>
      <c r="S1" s="39"/>
      <c r="T1" s="37"/>
      <c r="U1" s="37"/>
      <c r="V1" s="37"/>
    </row>
    <row r="2" spans="3:22" s="36" customFormat="1" ht="15">
      <c r="C2" s="40"/>
      <c r="D2" s="40"/>
      <c r="M2" s="37"/>
      <c r="N2" s="37"/>
      <c r="O2" s="37"/>
      <c r="P2" s="38"/>
      <c r="Q2" s="38"/>
      <c r="R2" s="38"/>
      <c r="S2" s="39"/>
      <c r="T2" s="37"/>
      <c r="U2" s="37"/>
      <c r="V2" s="37"/>
    </row>
    <row r="3" spans="2:22" s="36" customFormat="1" ht="15">
      <c r="B3" s="40"/>
      <c r="C3" s="40"/>
      <c r="D3" s="40"/>
      <c r="M3" s="37"/>
      <c r="N3" s="37"/>
      <c r="O3" s="37"/>
      <c r="P3" s="38"/>
      <c r="Q3" s="38"/>
      <c r="R3" s="38"/>
      <c r="S3" s="39"/>
      <c r="T3" s="37"/>
      <c r="U3" s="37"/>
      <c r="V3" s="37"/>
    </row>
    <row r="4" spans="3:22" s="36" customFormat="1" ht="15">
      <c r="C4" s="40"/>
      <c r="D4" s="40"/>
      <c r="M4" s="37"/>
      <c r="N4" s="37"/>
      <c r="O4" s="37"/>
      <c r="P4" s="38"/>
      <c r="Q4" s="38"/>
      <c r="R4" s="38"/>
      <c r="S4" s="39"/>
      <c r="T4" s="37"/>
      <c r="U4" s="37"/>
      <c r="V4" s="37"/>
    </row>
    <row r="5" spans="13:22" s="36" customFormat="1" ht="15">
      <c r="M5" s="37"/>
      <c r="N5" s="37"/>
      <c r="O5" s="37"/>
      <c r="P5" s="38"/>
      <c r="Q5" s="38"/>
      <c r="R5" s="38"/>
      <c r="S5" s="39"/>
      <c r="T5" s="37"/>
      <c r="U5" s="37"/>
      <c r="V5" s="37"/>
    </row>
    <row r="6" spans="13:22" s="36" customFormat="1" ht="15">
      <c r="M6" s="37"/>
      <c r="N6" s="37"/>
      <c r="O6" s="37"/>
      <c r="P6" s="38"/>
      <c r="Q6" s="38"/>
      <c r="R6" s="38"/>
      <c r="S6" s="39"/>
      <c r="T6" s="37"/>
      <c r="U6" s="37"/>
      <c r="V6" s="37"/>
    </row>
    <row r="7" spans="13:22" s="36" customFormat="1" ht="15">
      <c r="M7" s="37"/>
      <c r="N7" s="37"/>
      <c r="O7" s="37"/>
      <c r="P7" s="38"/>
      <c r="Q7" s="38"/>
      <c r="R7" s="38"/>
      <c r="S7" s="39"/>
      <c r="T7" s="37"/>
      <c r="U7" s="37"/>
      <c r="V7" s="37"/>
    </row>
    <row r="8" spans="13:22" s="36" customFormat="1" ht="36" customHeight="1">
      <c r="M8" s="37"/>
      <c r="N8" s="37"/>
      <c r="O8" s="37"/>
      <c r="P8" s="38"/>
      <c r="Q8" s="38"/>
      <c r="R8" s="38"/>
      <c r="S8" s="39"/>
      <c r="T8" s="37"/>
      <c r="U8" s="37"/>
      <c r="V8" s="37"/>
    </row>
    <row r="9" spans="1:16" ht="18" customHeight="1">
      <c r="A9" s="8"/>
      <c r="B9" s="8"/>
      <c r="C9" s="8"/>
      <c r="D9" s="8"/>
      <c r="E9" s="8"/>
      <c r="F9" s="8"/>
      <c r="H9" s="9"/>
      <c r="I9" s="10"/>
      <c r="J9" s="8"/>
      <c r="K9" s="8"/>
      <c r="L9" s="8"/>
      <c r="M9" s="8"/>
      <c r="N9" s="8"/>
      <c r="O9" s="8"/>
      <c r="P9" s="8"/>
    </row>
    <row r="10" spans="1:16" ht="24" customHeight="1" thickBot="1">
      <c r="A10" s="8"/>
      <c r="B10" s="11"/>
      <c r="C10" s="8"/>
      <c r="D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4" customHeight="1" thickBot="1">
      <c r="A11" s="2"/>
      <c r="B11" s="3"/>
      <c r="C11" s="315">
        <v>1</v>
      </c>
      <c r="D11" s="316"/>
      <c r="E11" s="317">
        <v>2</v>
      </c>
      <c r="F11" s="316"/>
      <c r="G11" s="317">
        <v>3</v>
      </c>
      <c r="H11" s="316"/>
      <c r="I11" s="317">
        <v>4</v>
      </c>
      <c r="J11" s="318"/>
      <c r="K11" s="319" t="s">
        <v>31</v>
      </c>
      <c r="L11" s="320"/>
      <c r="M11" s="321"/>
      <c r="N11" s="41" t="s">
        <v>1</v>
      </c>
      <c r="O11" s="42" t="s">
        <v>0</v>
      </c>
      <c r="P11" s="8"/>
      <c r="Q11" s="43" t="s">
        <v>5</v>
      </c>
      <c r="R11" s="44" t="str">
        <f>B12</f>
        <v>Saňák Adam</v>
      </c>
      <c r="S11" s="45" t="s">
        <v>14</v>
      </c>
      <c r="T11" s="46" t="str">
        <f>B13</f>
        <v>Kotraba Jan</v>
      </c>
      <c r="U11" s="28">
        <v>3</v>
      </c>
      <c r="V11" s="34" t="s">
        <v>21</v>
      </c>
      <c r="W11" s="29">
        <v>0</v>
      </c>
    </row>
    <row r="12" spans="1:23" ht="24" customHeight="1" thickBot="1" thickTop="1">
      <c r="A12" s="47">
        <v>1</v>
      </c>
      <c r="B12" s="48" t="s">
        <v>25</v>
      </c>
      <c r="C12" s="49"/>
      <c r="D12" s="50"/>
      <c r="E12" s="51" t="str">
        <f>U11&amp;":"&amp;W11</f>
        <v>3:0</v>
      </c>
      <c r="F12" s="52">
        <f>VLOOKUP(E12,G28:H37,2,0)</f>
        <v>7</v>
      </c>
      <c r="G12" s="51" t="str">
        <f>U14&amp;":"&amp;W14</f>
        <v>3:1</v>
      </c>
      <c r="H12" s="52">
        <f>VLOOKUP(G12,G28:H37,2,0)</f>
        <v>6</v>
      </c>
      <c r="I12" s="51" t="str">
        <f>W16&amp;":"&amp;U16</f>
        <v>3:1</v>
      </c>
      <c r="J12" s="52">
        <f>VLOOKUP(I12,G28:H37,2,0)</f>
        <v>6</v>
      </c>
      <c r="K12" s="53">
        <f>VLOOKUP(E12,$G$28:$J$37,3,0)+VLOOKUP(G12,$G$28:$J$37,3,0)+VLOOKUP(I12,$G$28:$J$37,3,0)</f>
        <v>9</v>
      </c>
      <c r="L12" s="54" t="s">
        <v>21</v>
      </c>
      <c r="M12" s="55">
        <f>VLOOKUP(E12,$G$28:$J$37,4,0)+VLOOKUP(G12,$G$28:$J$37,4,0)+VLOOKUP(I12,$G$28:$J$37,4,0)</f>
        <v>2</v>
      </c>
      <c r="N12" s="56">
        <f>SUM(J12,H12,F12)</f>
        <v>19</v>
      </c>
      <c r="O12" s="57" t="s">
        <v>62</v>
      </c>
      <c r="P12" s="12"/>
      <c r="Q12" s="43" t="s">
        <v>6</v>
      </c>
      <c r="R12" s="44" t="str">
        <f>B14</f>
        <v>Konečný Dan</v>
      </c>
      <c r="S12" s="45" t="s">
        <v>14</v>
      </c>
      <c r="T12" s="46" t="str">
        <f>B15</f>
        <v>Ruman Milan</v>
      </c>
      <c r="U12" s="28">
        <v>0</v>
      </c>
      <c r="V12" s="34" t="s">
        <v>21</v>
      </c>
      <c r="W12" s="29">
        <v>3</v>
      </c>
    </row>
    <row r="13" spans="1:23" ht="24" customHeight="1" thickBot="1">
      <c r="A13" s="58">
        <v>2</v>
      </c>
      <c r="B13" s="59" t="s">
        <v>38</v>
      </c>
      <c r="C13" s="60" t="str">
        <f>W11&amp;":"&amp;U11</f>
        <v>0:3</v>
      </c>
      <c r="D13" s="61">
        <f>VLOOKUP(C13,G28:H37,2,0)</f>
        <v>0</v>
      </c>
      <c r="E13" s="62"/>
      <c r="F13" s="63"/>
      <c r="G13" s="60" t="str">
        <f>U13&amp;":"&amp;W13</f>
        <v>3:1</v>
      </c>
      <c r="H13" s="64">
        <f>VLOOKUP(G13,G28:H37,2,0)</f>
        <v>6</v>
      </c>
      <c r="I13" s="51" t="str">
        <f>U15&amp;":"&amp;W15</f>
        <v>3:1</v>
      </c>
      <c r="J13" s="64">
        <f>VLOOKUP(I13,G28:H37,2,0)</f>
        <v>6</v>
      </c>
      <c r="K13" s="53">
        <f>VLOOKUP(C13,$G$28:$J$37,3,0)+VLOOKUP(G13,$G$28:$J$37,3,0)+VLOOKUP(I13,$G$28:$J$37,3,0)</f>
        <v>6</v>
      </c>
      <c r="L13" s="65" t="s">
        <v>21</v>
      </c>
      <c r="M13" s="55">
        <f>VLOOKUP(C13,$G$28:$J$37,4,0)+VLOOKUP(G13,$G$28:$J$37,4,0)+VLOOKUP(I13,$G$28:$J$37,4,0)</f>
        <v>5</v>
      </c>
      <c r="N13" s="56">
        <f>SUM(J13,H13,D13,B13)</f>
        <v>12</v>
      </c>
      <c r="O13" s="66" t="s">
        <v>63</v>
      </c>
      <c r="P13" s="12"/>
      <c r="Q13" s="43" t="s">
        <v>7</v>
      </c>
      <c r="R13" s="44" t="str">
        <f>B13</f>
        <v>Kotraba Jan</v>
      </c>
      <c r="S13" s="45" t="s">
        <v>14</v>
      </c>
      <c r="T13" s="46" t="str">
        <f>B14</f>
        <v>Konečný Dan</v>
      </c>
      <c r="U13" s="28">
        <v>3</v>
      </c>
      <c r="V13" s="34" t="s">
        <v>21</v>
      </c>
      <c r="W13" s="29">
        <v>1</v>
      </c>
    </row>
    <row r="14" spans="1:23" ht="24" customHeight="1" thickBot="1">
      <c r="A14" s="58">
        <v>3</v>
      </c>
      <c r="B14" s="67" t="s">
        <v>41</v>
      </c>
      <c r="C14" s="60" t="str">
        <f>W14&amp;":"&amp;U14</f>
        <v>1:3</v>
      </c>
      <c r="D14" s="61">
        <f>VLOOKUP(C14,G28:H37,2,0)</f>
        <v>1</v>
      </c>
      <c r="E14" s="60" t="str">
        <f>W13&amp;":"&amp;U13</f>
        <v>1:3</v>
      </c>
      <c r="F14" s="61">
        <f>VLOOKUP(E14,G28:H37,2,0)</f>
        <v>1</v>
      </c>
      <c r="G14" s="62"/>
      <c r="H14" s="63"/>
      <c r="I14" s="51" t="str">
        <f>U12&amp;":"&amp;W12</f>
        <v>0:3</v>
      </c>
      <c r="J14" s="64">
        <f>VLOOKUP(I14,G28:H37,2,0)</f>
        <v>0</v>
      </c>
      <c r="K14" s="53">
        <f>VLOOKUP(C14,$G$28:$J$37,3,0)+VLOOKUP(E14,$G$28:$J$37,3,0)+VLOOKUP(I14,$G$28:$J$37,3,0)</f>
        <v>2</v>
      </c>
      <c r="L14" s="68" t="s">
        <v>21</v>
      </c>
      <c r="M14" s="55">
        <f>VLOOKUP(C14,$G$28:$J$37,4,0)+VLOOKUP(E14,$G$28:$J$37,4,0)+VLOOKUP(I14,$G$28:$J$37,4,0)</f>
        <v>9</v>
      </c>
      <c r="N14" s="56">
        <f>SUM(J14,F14,D14,B14)</f>
        <v>2</v>
      </c>
      <c r="O14" s="66" t="s">
        <v>65</v>
      </c>
      <c r="P14" s="12"/>
      <c r="Q14" s="43" t="s">
        <v>2</v>
      </c>
      <c r="R14" s="44" t="str">
        <f>B12</f>
        <v>Saňák Adam</v>
      </c>
      <c r="S14" s="45" t="s">
        <v>14</v>
      </c>
      <c r="T14" s="46" t="str">
        <f>B14</f>
        <v>Konečný Dan</v>
      </c>
      <c r="U14" s="28">
        <v>3</v>
      </c>
      <c r="V14" s="34" t="s">
        <v>21</v>
      </c>
      <c r="W14" s="29">
        <v>1</v>
      </c>
    </row>
    <row r="15" spans="1:23" ht="24" customHeight="1" thickBot="1">
      <c r="A15" s="69">
        <v>4</v>
      </c>
      <c r="B15" s="70" t="s">
        <v>46</v>
      </c>
      <c r="C15" s="71" t="str">
        <f>U16&amp;":"&amp;W16</f>
        <v>1:3</v>
      </c>
      <c r="D15" s="72">
        <f>VLOOKUP(C15,G28:H37,2,0)</f>
        <v>1</v>
      </c>
      <c r="E15" s="71" t="str">
        <f>W15&amp;":"&amp;U15</f>
        <v>1:3</v>
      </c>
      <c r="F15" s="72">
        <f>VLOOKUP(E15,G28:H37,2,0)</f>
        <v>1</v>
      </c>
      <c r="G15" s="71" t="str">
        <f>W12&amp;":"&amp;U12</f>
        <v>3:0</v>
      </c>
      <c r="H15" s="73">
        <f>VLOOKUP(G15,G28:H37,2,0)</f>
        <v>7</v>
      </c>
      <c r="I15" s="74"/>
      <c r="J15" s="75"/>
      <c r="K15" s="76">
        <f>VLOOKUP(C15,$G$28:$J$37,3,0)+VLOOKUP(E15,$G$28:$J$37,3,0)+VLOOKUP(G15,$G$28:$J$37,3,0)</f>
        <v>5</v>
      </c>
      <c r="L15" s="77" t="s">
        <v>21</v>
      </c>
      <c r="M15" s="78">
        <f>VLOOKUP(C15,$G$28:$J$37,4,0)+VLOOKUP(E15,$G$28:$J$37,4,0)+VLOOKUP(G15,$G$28:$J$37,4,0)</f>
        <v>6</v>
      </c>
      <c r="N15" s="79">
        <f>SUM(H15,F15,D15,B15)</f>
        <v>9</v>
      </c>
      <c r="O15" s="80" t="s">
        <v>64</v>
      </c>
      <c r="P15" s="18"/>
      <c r="Q15" s="43" t="s">
        <v>4</v>
      </c>
      <c r="R15" s="44" t="str">
        <f>B13</f>
        <v>Kotraba Jan</v>
      </c>
      <c r="S15" s="45" t="s">
        <v>14</v>
      </c>
      <c r="T15" s="46" t="str">
        <f>B15</f>
        <v>Ruman Milan</v>
      </c>
      <c r="U15" s="28">
        <v>3</v>
      </c>
      <c r="V15" s="34" t="s">
        <v>21</v>
      </c>
      <c r="W15" s="29">
        <v>1</v>
      </c>
    </row>
    <row r="16" spans="1:23" ht="24" customHeight="1" thickBot="1">
      <c r="A16" s="11"/>
      <c r="B16" s="8"/>
      <c r="C16" s="13"/>
      <c r="D16" s="14"/>
      <c r="E16" s="13"/>
      <c r="F16" s="14"/>
      <c r="G16" s="13"/>
      <c r="H16" s="14"/>
      <c r="I16" s="13"/>
      <c r="J16" s="14"/>
      <c r="K16" s="14"/>
      <c r="L16" s="14"/>
      <c r="M16" s="8"/>
      <c r="N16" s="8"/>
      <c r="O16" s="8"/>
      <c r="P16" s="12"/>
      <c r="Q16" s="43" t="s">
        <v>3</v>
      </c>
      <c r="R16" s="44" t="str">
        <f>B15</f>
        <v>Ruman Milan</v>
      </c>
      <c r="S16" s="45" t="s">
        <v>14</v>
      </c>
      <c r="T16" s="46" t="str">
        <f>B12</f>
        <v>Saňák Adam</v>
      </c>
      <c r="U16" s="28">
        <v>1</v>
      </c>
      <c r="V16" s="34" t="s">
        <v>21</v>
      </c>
      <c r="W16" s="29">
        <v>3</v>
      </c>
    </row>
    <row r="17" spans="1:16" ht="24" customHeight="1" thickBot="1">
      <c r="A17" s="11"/>
      <c r="B17" s="8"/>
      <c r="C17" s="81" t="s">
        <v>8</v>
      </c>
      <c r="D17" s="82" t="s">
        <v>9</v>
      </c>
      <c r="E17" s="83"/>
      <c r="F17" s="84" t="s">
        <v>10</v>
      </c>
      <c r="G17" s="85" t="s">
        <v>11</v>
      </c>
      <c r="H17" s="15"/>
      <c r="I17" s="86" t="s">
        <v>12</v>
      </c>
      <c r="J17" s="87" t="s">
        <v>13</v>
      </c>
      <c r="K17" s="88"/>
      <c r="L17" s="14"/>
      <c r="M17" s="8"/>
      <c r="N17" s="8"/>
      <c r="O17" s="8"/>
      <c r="P17" s="8"/>
    </row>
    <row r="18" spans="1:16" ht="24" customHeight="1">
      <c r="A18" s="11"/>
      <c r="L18" s="14"/>
      <c r="M18" s="8"/>
      <c r="N18" s="8"/>
      <c r="O18" s="8"/>
      <c r="P18" s="8"/>
    </row>
    <row r="19" ht="15"/>
    <row r="20" ht="15"/>
    <row r="21" ht="15"/>
    <row r="22" ht="15"/>
    <row r="27" ht="15" hidden="1"/>
    <row r="28" spans="7:10" ht="15" hidden="1">
      <c r="G28" s="19" t="s">
        <v>16</v>
      </c>
      <c r="H28" s="7">
        <v>7</v>
      </c>
      <c r="I28" s="89">
        <v>3</v>
      </c>
      <c r="J28" s="89">
        <v>0</v>
      </c>
    </row>
    <row r="29" spans="7:10" ht="15" hidden="1">
      <c r="G29" s="19" t="s">
        <v>18</v>
      </c>
      <c r="H29" s="7">
        <v>6</v>
      </c>
      <c r="I29" s="89">
        <v>3</v>
      </c>
      <c r="J29" s="89">
        <v>1</v>
      </c>
    </row>
    <row r="30" spans="7:10" ht="15" hidden="1">
      <c r="G30" s="19" t="s">
        <v>20</v>
      </c>
      <c r="H30" s="7">
        <v>5</v>
      </c>
      <c r="I30" s="89">
        <v>3</v>
      </c>
      <c r="J30" s="89">
        <v>2</v>
      </c>
    </row>
    <row r="31" spans="7:10" ht="15" hidden="1">
      <c r="G31" s="19" t="s">
        <v>22</v>
      </c>
      <c r="H31" s="7">
        <v>4</v>
      </c>
      <c r="I31" s="89">
        <v>3</v>
      </c>
      <c r="J31" s="89">
        <v>0</v>
      </c>
    </row>
    <row r="32" spans="7:10" ht="15" hidden="1">
      <c r="G32" s="19" t="s">
        <v>17</v>
      </c>
      <c r="H32" s="7">
        <v>2</v>
      </c>
      <c r="I32" s="89">
        <v>2</v>
      </c>
      <c r="J32" s="89">
        <v>3</v>
      </c>
    </row>
    <row r="33" spans="7:10" ht="15" hidden="1">
      <c r="G33" s="19" t="s">
        <v>19</v>
      </c>
      <c r="H33" s="7">
        <v>1</v>
      </c>
      <c r="I33" s="89">
        <v>1</v>
      </c>
      <c r="J33" s="89">
        <v>3</v>
      </c>
    </row>
    <row r="34" spans="7:10" ht="15" hidden="1">
      <c r="G34" s="19" t="s">
        <v>15</v>
      </c>
      <c r="H34" s="7">
        <v>0</v>
      </c>
      <c r="I34" s="89">
        <v>0</v>
      </c>
      <c r="J34" s="89">
        <v>3</v>
      </c>
    </row>
    <row r="35" spans="7:10" ht="15" hidden="1">
      <c r="G35" s="19" t="s">
        <v>23</v>
      </c>
      <c r="H35" s="7">
        <v>-3</v>
      </c>
      <c r="I35" s="89">
        <v>0</v>
      </c>
      <c r="J35" s="89">
        <v>3</v>
      </c>
    </row>
    <row r="36" spans="7:10" ht="15" hidden="1">
      <c r="G36" s="19" t="s">
        <v>24</v>
      </c>
      <c r="H36" s="7">
        <v>-3</v>
      </c>
      <c r="I36" s="89">
        <v>0</v>
      </c>
      <c r="J36" s="89">
        <v>0</v>
      </c>
    </row>
    <row r="37" spans="7:8" ht="15" hidden="1">
      <c r="G37" s="7" t="s">
        <v>21</v>
      </c>
      <c r="H37" s="20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PageLayoutView="0" workbookViewId="0" topLeftCell="A2">
      <selection activeCell="O15" sqref="O15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6" customFormat="1" ht="15">
      <c r="M1" s="37"/>
      <c r="N1" s="37"/>
      <c r="O1" s="37"/>
      <c r="P1" s="38"/>
      <c r="Q1" s="38"/>
      <c r="R1" s="38"/>
      <c r="S1" s="39"/>
      <c r="T1" s="37"/>
      <c r="U1" s="37"/>
      <c r="V1" s="37"/>
    </row>
    <row r="2" spans="3:22" s="36" customFormat="1" ht="15">
      <c r="C2" s="40"/>
      <c r="D2" s="40"/>
      <c r="M2" s="37"/>
      <c r="N2" s="37"/>
      <c r="O2" s="37"/>
      <c r="P2" s="38"/>
      <c r="Q2" s="38"/>
      <c r="R2" s="38"/>
      <c r="S2" s="39"/>
      <c r="T2" s="37"/>
      <c r="U2" s="37"/>
      <c r="V2" s="37"/>
    </row>
    <row r="3" spans="2:22" s="36" customFormat="1" ht="15">
      <c r="B3" s="40"/>
      <c r="C3" s="40"/>
      <c r="D3" s="40"/>
      <c r="M3" s="37"/>
      <c r="N3" s="37"/>
      <c r="O3" s="37"/>
      <c r="P3" s="38"/>
      <c r="Q3" s="38"/>
      <c r="R3" s="38"/>
      <c r="S3" s="39"/>
      <c r="T3" s="37"/>
      <c r="U3" s="37"/>
      <c r="V3" s="37"/>
    </row>
    <row r="4" spans="3:22" s="36" customFormat="1" ht="15">
      <c r="C4" s="40"/>
      <c r="D4" s="40"/>
      <c r="M4" s="37"/>
      <c r="N4" s="37"/>
      <c r="O4" s="37"/>
      <c r="P4" s="38"/>
      <c r="Q4" s="38"/>
      <c r="R4" s="38"/>
      <c r="S4" s="39"/>
      <c r="T4" s="37"/>
      <c r="U4" s="37"/>
      <c r="V4" s="37"/>
    </row>
    <row r="5" spans="13:22" s="36" customFormat="1" ht="15">
      <c r="M5" s="37"/>
      <c r="N5" s="37"/>
      <c r="O5" s="37"/>
      <c r="P5" s="38"/>
      <c r="Q5" s="38"/>
      <c r="R5" s="38"/>
      <c r="S5" s="39"/>
      <c r="T5" s="37"/>
      <c r="U5" s="37"/>
      <c r="V5" s="37"/>
    </row>
    <row r="6" spans="13:22" s="36" customFormat="1" ht="15">
      <c r="M6" s="37"/>
      <c r="N6" s="37"/>
      <c r="O6" s="37"/>
      <c r="P6" s="38"/>
      <c r="Q6" s="38"/>
      <c r="R6" s="38"/>
      <c r="S6" s="39"/>
      <c r="T6" s="37"/>
      <c r="U6" s="37"/>
      <c r="V6" s="37"/>
    </row>
    <row r="7" spans="13:22" s="36" customFormat="1" ht="15">
      <c r="M7" s="37"/>
      <c r="N7" s="37"/>
      <c r="O7" s="37"/>
      <c r="P7" s="38"/>
      <c r="Q7" s="38"/>
      <c r="R7" s="38"/>
      <c r="S7" s="39"/>
      <c r="T7" s="37"/>
      <c r="U7" s="37"/>
      <c r="V7" s="37"/>
    </row>
    <row r="8" spans="13:22" s="36" customFormat="1" ht="36" customHeight="1">
      <c r="M8" s="37"/>
      <c r="N8" s="37"/>
      <c r="O8" s="37"/>
      <c r="P8" s="38"/>
      <c r="Q8" s="38"/>
      <c r="R8" s="38"/>
      <c r="S8" s="39"/>
      <c r="T8" s="37"/>
      <c r="U8" s="37"/>
      <c r="V8" s="37"/>
    </row>
    <row r="9" spans="1:16" s="91" customFormat="1" ht="18" customHeight="1">
      <c r="A9" s="90"/>
      <c r="B9" s="90"/>
      <c r="C9" s="90"/>
      <c r="D9" s="90"/>
      <c r="E9" s="90"/>
      <c r="F9" s="90"/>
      <c r="H9" s="92"/>
      <c r="I9" s="93"/>
      <c r="J9" s="90"/>
      <c r="K9" s="90"/>
      <c r="L9" s="90"/>
      <c r="M9" s="90"/>
      <c r="N9" s="90"/>
      <c r="O9" s="90"/>
      <c r="P9" s="90"/>
    </row>
    <row r="10" spans="1:16" s="91" customFormat="1" ht="24" customHeight="1" thickBot="1">
      <c r="A10" s="90"/>
      <c r="B10" s="94"/>
      <c r="C10" s="90"/>
      <c r="D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50" ht="24" customHeight="1" thickBot="1">
      <c r="A11" s="142"/>
      <c r="B11" s="143"/>
      <c r="C11" s="322">
        <v>1</v>
      </c>
      <c r="D11" s="322"/>
      <c r="E11" s="323">
        <v>2</v>
      </c>
      <c r="F11" s="324"/>
      <c r="G11" s="322">
        <v>3</v>
      </c>
      <c r="H11" s="322"/>
      <c r="I11" s="323">
        <v>4</v>
      </c>
      <c r="J11" s="325"/>
      <c r="K11" s="326" t="s">
        <v>31</v>
      </c>
      <c r="L11" s="326"/>
      <c r="M11" s="327"/>
      <c r="N11" s="122" t="s">
        <v>1</v>
      </c>
      <c r="O11" s="123" t="s">
        <v>0</v>
      </c>
      <c r="P11" s="90"/>
      <c r="Q11" s="150" t="s">
        <v>5</v>
      </c>
      <c r="R11" s="151" t="str">
        <f>B12</f>
        <v>Überall Dan</v>
      </c>
      <c r="S11" s="151" t="s">
        <v>14</v>
      </c>
      <c r="T11" s="151" t="str">
        <f>B13</f>
        <v>Műnster Jaromír</v>
      </c>
      <c r="U11" s="30">
        <v>3</v>
      </c>
      <c r="V11" s="152" t="s">
        <v>21</v>
      </c>
      <c r="W11" s="31">
        <v>2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</row>
    <row r="12" spans="1:50" ht="24" customHeight="1" thickBot="1" thickTop="1">
      <c r="A12" s="124">
        <v>1</v>
      </c>
      <c r="B12" s="116" t="s">
        <v>26</v>
      </c>
      <c r="C12" s="144"/>
      <c r="D12" s="144"/>
      <c r="E12" s="109" t="str">
        <f>U11&amp;":"&amp;W11</f>
        <v>3:2</v>
      </c>
      <c r="F12" s="118">
        <f>VLOOKUP(E12,G28:H37,2,0)</f>
        <v>5</v>
      </c>
      <c r="G12" s="114" t="str">
        <f>U14&amp;":"&amp;W14</f>
        <v>3:0</v>
      </c>
      <c r="H12" s="119">
        <f>VLOOKUP(G12,G28:H37,2,0)</f>
        <v>7</v>
      </c>
      <c r="I12" s="109" t="str">
        <f>W16&amp;":"&amp;U16</f>
        <v>3:1</v>
      </c>
      <c r="J12" s="120">
        <f>VLOOKUP(I12,G28:H37,2,0)</f>
        <v>6</v>
      </c>
      <c r="K12" s="102">
        <f>VLOOKUP(E12,$G$28:$J$37,3,0)+VLOOKUP(G12,$G$28:$J$37,3,0)+VLOOKUP(I12,$G$28:$J$37,3,0)</f>
        <v>9</v>
      </c>
      <c r="L12" s="65" t="s">
        <v>21</v>
      </c>
      <c r="M12" s="110">
        <f>VLOOKUP(E12,$G$28:$J$37,4,0)+VLOOKUP(G12,$G$28:$J$37,4,0)+VLOOKUP(I12,$G$28:$J$37,4,0)</f>
        <v>3</v>
      </c>
      <c r="N12" s="106">
        <f>SUM(J12,H12,F12)</f>
        <v>18</v>
      </c>
      <c r="O12" s="125" t="s">
        <v>62</v>
      </c>
      <c r="P12" s="100"/>
      <c r="Q12" s="153" t="s">
        <v>6</v>
      </c>
      <c r="R12" s="154" t="str">
        <f>B14</f>
        <v>Matula Martin</v>
      </c>
      <c r="S12" s="154" t="s">
        <v>14</v>
      </c>
      <c r="T12" s="154" t="str">
        <f>B15</f>
        <v>Pinďák Pavel</v>
      </c>
      <c r="U12" s="155">
        <v>3</v>
      </c>
      <c r="V12" s="156" t="s">
        <v>21</v>
      </c>
      <c r="W12" s="157">
        <v>0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</row>
    <row r="13" spans="1:50" ht="24" customHeight="1" thickBot="1">
      <c r="A13" s="126">
        <v>2</v>
      </c>
      <c r="B13" s="117" t="s">
        <v>36</v>
      </c>
      <c r="C13" s="103" t="str">
        <f>W11&amp;":"&amp;U11</f>
        <v>2:3</v>
      </c>
      <c r="D13" s="113">
        <f>VLOOKUP(C13,G28:H37,2,0)</f>
        <v>2</v>
      </c>
      <c r="E13" s="145"/>
      <c r="F13" s="146"/>
      <c r="G13" s="103" t="str">
        <f>U13&amp;":"&amp;W13</f>
        <v>3:0</v>
      </c>
      <c r="H13" s="108">
        <f>VLOOKUP(G13,G28:H37,2,0)</f>
        <v>7</v>
      </c>
      <c r="I13" s="111" t="str">
        <f>U15&amp;":"&amp;W15</f>
        <v>3:0</v>
      </c>
      <c r="J13" s="121">
        <f>VLOOKUP(I13,G28:H37,2,0)</f>
        <v>7</v>
      </c>
      <c r="K13" s="104">
        <f>VLOOKUP(C13,$G$28:$J$37,3,0)+VLOOKUP(G13,$G$28:$J$37,3,0)+VLOOKUP(I13,$G$28:$J$37,3,0)</f>
        <v>8</v>
      </c>
      <c r="L13" s="105" t="s">
        <v>21</v>
      </c>
      <c r="M13" s="112">
        <f>VLOOKUP(C13,$G$28:$J$37,4,0)+VLOOKUP(G13,$G$28:$J$37,4,0)+VLOOKUP(I13,$G$28:$J$37,4,0)</f>
        <v>3</v>
      </c>
      <c r="N13" s="107">
        <f>SUM(J13,H13,D13,B13)</f>
        <v>16</v>
      </c>
      <c r="O13" s="127" t="s">
        <v>63</v>
      </c>
      <c r="P13" s="100"/>
      <c r="Q13" s="150" t="s">
        <v>7</v>
      </c>
      <c r="R13" s="151" t="str">
        <f>B13</f>
        <v>Műnster Jaromír</v>
      </c>
      <c r="S13" s="151" t="s">
        <v>14</v>
      </c>
      <c r="T13" s="151" t="str">
        <f>B14</f>
        <v>Matula Martin</v>
      </c>
      <c r="U13" s="30">
        <v>3</v>
      </c>
      <c r="V13" s="152" t="s">
        <v>21</v>
      </c>
      <c r="W13" s="31">
        <v>0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</row>
    <row r="14" spans="1:50" ht="24" customHeight="1" thickBot="1">
      <c r="A14" s="126">
        <v>3</v>
      </c>
      <c r="B14" s="117" t="s">
        <v>40</v>
      </c>
      <c r="C14" s="103" t="str">
        <f>W14&amp;":"&amp;U14</f>
        <v>0:3</v>
      </c>
      <c r="D14" s="113">
        <f>VLOOKUP(C14,G28:H37,2,0)</f>
        <v>0</v>
      </c>
      <c r="E14" s="111" t="str">
        <f>W13&amp;":"&amp;U13</f>
        <v>0:3</v>
      </c>
      <c r="F14" s="115">
        <f>VLOOKUP(E14,G28:H37,2,0)</f>
        <v>0</v>
      </c>
      <c r="G14" s="147"/>
      <c r="H14" s="147"/>
      <c r="I14" s="111" t="str">
        <f>U12&amp;":"&amp;W12</f>
        <v>3:0</v>
      </c>
      <c r="J14" s="121">
        <f>VLOOKUP(I14,G28:H37,2,0)</f>
        <v>7</v>
      </c>
      <c r="K14" s="104">
        <f>VLOOKUP(C14,$G$28:$J$37,3,0)+VLOOKUP(E14,$G$28:$J$37,3,0)+VLOOKUP(I14,$G$28:$J$37,3,0)</f>
        <v>3</v>
      </c>
      <c r="L14" s="105" t="s">
        <v>21</v>
      </c>
      <c r="M14" s="112">
        <f>VLOOKUP(C14,$G$28:$J$37,4,0)+VLOOKUP(E14,$G$28:$J$37,4,0)+VLOOKUP(I14,$G$28:$J$37,4,0)</f>
        <v>6</v>
      </c>
      <c r="N14" s="107">
        <f>SUM(J14,F14,D14,B14)</f>
        <v>7</v>
      </c>
      <c r="O14" s="127" t="s">
        <v>64</v>
      </c>
      <c r="P14" s="100"/>
      <c r="Q14" s="153" t="s">
        <v>2</v>
      </c>
      <c r="R14" s="154" t="str">
        <f>B12</f>
        <v>Überall Dan</v>
      </c>
      <c r="S14" s="154" t="s">
        <v>14</v>
      </c>
      <c r="T14" s="154" t="str">
        <f>B14</f>
        <v>Matula Martin</v>
      </c>
      <c r="U14" s="155">
        <v>3</v>
      </c>
      <c r="V14" s="156" t="s">
        <v>21</v>
      </c>
      <c r="W14" s="157">
        <v>0</v>
      </c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</row>
    <row r="15" spans="1:50" ht="24" customHeight="1" thickBot="1">
      <c r="A15" s="128">
        <v>4</v>
      </c>
      <c r="B15" s="129" t="s">
        <v>43</v>
      </c>
      <c r="C15" s="130" t="str">
        <f>U16&amp;":"&amp;W16</f>
        <v>1:3</v>
      </c>
      <c r="D15" s="131">
        <f>VLOOKUP(C15,G28:H37,2,0)</f>
        <v>1</v>
      </c>
      <c r="E15" s="132" t="str">
        <f>W15&amp;":"&amp;U15</f>
        <v>0:3</v>
      </c>
      <c r="F15" s="133">
        <f>VLOOKUP(E15,G28:H37,2,0)</f>
        <v>0</v>
      </c>
      <c r="G15" s="130" t="str">
        <f>W12&amp;":"&amp;U12</f>
        <v>0:3</v>
      </c>
      <c r="H15" s="134">
        <f>VLOOKUP(G15,G28:H37,2,0)</f>
        <v>0</v>
      </c>
      <c r="I15" s="148"/>
      <c r="J15" s="149"/>
      <c r="K15" s="135">
        <f>VLOOKUP(C15,$G$28:$J$37,3,0)+VLOOKUP(E15,$G$28:$J$37,3,0)+VLOOKUP(G15,$G$28:$J$37,3,0)</f>
        <v>1</v>
      </c>
      <c r="L15" s="136" t="s">
        <v>21</v>
      </c>
      <c r="M15" s="137">
        <f>VLOOKUP(C15,$G$28:$J$37,4,0)+VLOOKUP(E15,$G$28:$J$37,4,0)+VLOOKUP(G15,$G$28:$J$37,4,0)</f>
        <v>9</v>
      </c>
      <c r="N15" s="138">
        <f>SUM(H15,F15,D15,B15)</f>
        <v>1</v>
      </c>
      <c r="O15" s="139" t="s">
        <v>65</v>
      </c>
      <c r="P15" s="101"/>
      <c r="Q15" s="150" t="s">
        <v>4</v>
      </c>
      <c r="R15" s="151" t="str">
        <f>B13</f>
        <v>Műnster Jaromír</v>
      </c>
      <c r="S15" s="151" t="s">
        <v>14</v>
      </c>
      <c r="T15" s="151" t="str">
        <f>B15</f>
        <v>Pinďák Pavel</v>
      </c>
      <c r="U15" s="30">
        <v>3</v>
      </c>
      <c r="V15" s="152" t="s">
        <v>21</v>
      </c>
      <c r="W15" s="31">
        <v>0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</row>
    <row r="16" spans="1:50" ht="24" customHeight="1" thickBot="1">
      <c r="A16" s="140"/>
      <c r="B16" s="90"/>
      <c r="C16" s="99"/>
      <c r="D16" s="95"/>
      <c r="E16" s="99"/>
      <c r="F16" s="95"/>
      <c r="G16" s="99"/>
      <c r="H16" s="95"/>
      <c r="I16" s="99"/>
      <c r="J16" s="95"/>
      <c r="K16" s="95"/>
      <c r="L16" s="95"/>
      <c r="M16" s="90"/>
      <c r="N16" s="90"/>
      <c r="O16" s="90"/>
      <c r="P16" s="100"/>
      <c r="Q16" s="150" t="s">
        <v>3</v>
      </c>
      <c r="R16" s="151" t="str">
        <f>B15</f>
        <v>Pinďák Pavel</v>
      </c>
      <c r="S16" s="151" t="s">
        <v>14</v>
      </c>
      <c r="T16" s="151" t="str">
        <f>B12</f>
        <v>Überall Dan</v>
      </c>
      <c r="U16" s="30">
        <v>1</v>
      </c>
      <c r="V16" s="152" t="s">
        <v>21</v>
      </c>
      <c r="W16" s="31">
        <v>3</v>
      </c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</row>
    <row r="17" spans="1:50" ht="24" customHeight="1" thickBot="1">
      <c r="A17" s="141"/>
      <c r="B17" s="90"/>
      <c r="C17" s="81" t="s">
        <v>8</v>
      </c>
      <c r="D17" s="82" t="s">
        <v>9</v>
      </c>
      <c r="E17" s="83"/>
      <c r="F17" s="84" t="s">
        <v>10</v>
      </c>
      <c r="G17" s="85" t="s">
        <v>11</v>
      </c>
      <c r="H17" s="15"/>
      <c r="I17" s="86" t="s">
        <v>12</v>
      </c>
      <c r="J17" s="87" t="s">
        <v>13</v>
      </c>
      <c r="K17" s="88"/>
      <c r="L17" s="95"/>
      <c r="M17" s="90"/>
      <c r="N17" s="90"/>
      <c r="O17" s="94"/>
      <c r="P17" s="90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</row>
    <row r="18" spans="1:16" s="91" customFormat="1" ht="24" customHeight="1">
      <c r="A18" s="94"/>
      <c r="L18" s="95"/>
      <c r="M18" s="90"/>
      <c r="N18" s="90"/>
      <c r="O18" s="90"/>
      <c r="P18" s="90"/>
    </row>
    <row r="19" s="91" customFormat="1" ht="15"/>
    <row r="20" s="91" customFormat="1" ht="15"/>
    <row r="21" s="91" customFormat="1" ht="15"/>
    <row r="22" s="91" customFormat="1" ht="15"/>
    <row r="23" s="91" customFormat="1" ht="15"/>
    <row r="24" s="91" customFormat="1" ht="15"/>
    <row r="25" s="91" customFormat="1" ht="15"/>
    <row r="26" s="91" customFormat="1" ht="15"/>
    <row r="27" s="91" customFormat="1" ht="15" hidden="1"/>
    <row r="28" spans="7:10" s="91" customFormat="1" ht="15" hidden="1">
      <c r="G28" s="96" t="s">
        <v>16</v>
      </c>
      <c r="H28" s="91">
        <v>7</v>
      </c>
      <c r="I28" s="97">
        <v>3</v>
      </c>
      <c r="J28" s="97">
        <v>0</v>
      </c>
    </row>
    <row r="29" spans="7:10" s="91" customFormat="1" ht="15" hidden="1">
      <c r="G29" s="96" t="s">
        <v>18</v>
      </c>
      <c r="H29" s="91">
        <v>6</v>
      </c>
      <c r="I29" s="97">
        <v>3</v>
      </c>
      <c r="J29" s="97">
        <v>1</v>
      </c>
    </row>
    <row r="30" spans="7:10" s="91" customFormat="1" ht="15" hidden="1">
      <c r="G30" s="96" t="s">
        <v>20</v>
      </c>
      <c r="H30" s="91">
        <v>5</v>
      </c>
      <c r="I30" s="97">
        <v>3</v>
      </c>
      <c r="J30" s="97">
        <v>2</v>
      </c>
    </row>
    <row r="31" spans="7:10" s="91" customFormat="1" ht="15" hidden="1">
      <c r="G31" s="96" t="s">
        <v>22</v>
      </c>
      <c r="H31" s="91">
        <v>4</v>
      </c>
      <c r="I31" s="97">
        <v>3</v>
      </c>
      <c r="J31" s="97">
        <v>0</v>
      </c>
    </row>
    <row r="32" spans="7:10" s="91" customFormat="1" ht="15" hidden="1">
      <c r="G32" s="96" t="s">
        <v>17</v>
      </c>
      <c r="H32" s="91">
        <v>2</v>
      </c>
      <c r="I32" s="97">
        <v>2</v>
      </c>
      <c r="J32" s="97">
        <v>3</v>
      </c>
    </row>
    <row r="33" spans="7:10" s="91" customFormat="1" ht="15" hidden="1">
      <c r="G33" s="96" t="s">
        <v>19</v>
      </c>
      <c r="H33" s="91">
        <v>1</v>
      </c>
      <c r="I33" s="97">
        <v>1</v>
      </c>
      <c r="J33" s="97">
        <v>3</v>
      </c>
    </row>
    <row r="34" spans="7:10" s="91" customFormat="1" ht="15" hidden="1">
      <c r="G34" s="96" t="s">
        <v>15</v>
      </c>
      <c r="H34" s="91">
        <v>0</v>
      </c>
      <c r="I34" s="97">
        <v>0</v>
      </c>
      <c r="J34" s="97">
        <v>3</v>
      </c>
    </row>
    <row r="35" spans="7:10" s="91" customFormat="1" ht="15" hidden="1">
      <c r="G35" s="96" t="s">
        <v>23</v>
      </c>
      <c r="H35" s="91">
        <v>-3</v>
      </c>
      <c r="I35" s="97">
        <v>0</v>
      </c>
      <c r="J35" s="97">
        <v>3</v>
      </c>
    </row>
    <row r="36" spans="7:10" s="91" customFormat="1" ht="15" hidden="1">
      <c r="G36" s="96" t="s">
        <v>24</v>
      </c>
      <c r="H36" s="91">
        <v>-3</v>
      </c>
      <c r="I36" s="97">
        <v>0</v>
      </c>
      <c r="J36" s="97">
        <v>0</v>
      </c>
    </row>
    <row r="37" spans="7:8" s="91" customFormat="1" ht="15" hidden="1">
      <c r="G37" s="91" t="s">
        <v>21</v>
      </c>
      <c r="H37" s="98">
        <f>""</f>
      </c>
    </row>
    <row r="38" s="91" customFormat="1" ht="15"/>
    <row r="39" s="91" customFormat="1" ht="15"/>
    <row r="40" s="91" customFormat="1" ht="15"/>
    <row r="41" s="91" customFormat="1" ht="15"/>
    <row r="42" s="91" customFormat="1" ht="15"/>
    <row r="43" s="91" customFormat="1" ht="15"/>
    <row r="44" s="91" customFormat="1" ht="15"/>
    <row r="45" s="91" customFormat="1" ht="15"/>
    <row r="46" s="91" customFormat="1" ht="15"/>
    <row r="47" s="91" customFormat="1" ht="15"/>
    <row r="48" s="91" customFormat="1" ht="15"/>
    <row r="49" s="91" customFormat="1" ht="15"/>
    <row r="50" s="91" customFormat="1" ht="15"/>
    <row r="51" s="91" customFormat="1" ht="15"/>
    <row r="52" s="91" customFormat="1" ht="15"/>
    <row r="53" s="91" customFormat="1" ht="15"/>
    <row r="54" s="91" customFormat="1" ht="15"/>
    <row r="55" s="91" customFormat="1" ht="15"/>
    <row r="56" s="91" customFormat="1" ht="15"/>
    <row r="57" s="91" customFormat="1" ht="15"/>
    <row r="58" s="91" customFormat="1" ht="15"/>
    <row r="59" s="91" customFormat="1" ht="15"/>
    <row r="60" s="91" customFormat="1" ht="15"/>
    <row r="61" s="91" customFormat="1" ht="15"/>
    <row r="62" s="91" customFormat="1" ht="15"/>
    <row r="63" s="91" customFormat="1" ht="15"/>
    <row r="64" s="91" customFormat="1" ht="15"/>
    <row r="65" s="91" customFormat="1" ht="15"/>
    <row r="66" s="91" customFormat="1" ht="15"/>
    <row r="67" s="91" customFormat="1" ht="15"/>
    <row r="68" s="91" customFormat="1" ht="15"/>
    <row r="69" s="91" customFormat="1" ht="15"/>
    <row r="70" s="91" customFormat="1" ht="15"/>
    <row r="71" s="91" customFormat="1" ht="15"/>
    <row r="72" s="91" customFormat="1" ht="15"/>
    <row r="73" s="91" customFormat="1" ht="15"/>
    <row r="74" s="91" customFormat="1" ht="15"/>
    <row r="75" s="91" customFormat="1" ht="15"/>
    <row r="76" s="91" customFormat="1" ht="15"/>
    <row r="77" s="91" customFormat="1" ht="15"/>
    <row r="78" s="91" customFormat="1" ht="15"/>
    <row r="79" s="91" customFormat="1" ht="15"/>
    <row r="80" s="91" customFormat="1" ht="15"/>
    <row r="81" s="91" customFormat="1" ht="15"/>
    <row r="82" s="91" customFormat="1" ht="15"/>
    <row r="83" s="91" customFormat="1" ht="15"/>
    <row r="84" s="91" customFormat="1" ht="15"/>
    <row r="85" s="91" customFormat="1" ht="15"/>
    <row r="86" s="91" customFormat="1" ht="15"/>
    <row r="87" s="91" customFormat="1" ht="15"/>
    <row r="88" s="91" customFormat="1" ht="15"/>
    <row r="89" s="91" customFormat="1" ht="15"/>
    <row r="90" s="91" customFormat="1" ht="15"/>
    <row r="91" s="91" customFormat="1" ht="15"/>
    <row r="92" s="91" customFormat="1" ht="15"/>
    <row r="93" s="91" customFormat="1" ht="15"/>
    <row r="94" s="91" customFormat="1" ht="15"/>
    <row r="95" s="91" customFormat="1" ht="15"/>
    <row r="96" s="91" customFormat="1" ht="15"/>
    <row r="97" s="91" customFormat="1" ht="15"/>
    <row r="98" s="91" customFormat="1" ht="15"/>
    <row r="99" s="91" customFormat="1" ht="15"/>
    <row r="100" s="91" customFormat="1" ht="15"/>
    <row r="101" s="91" customFormat="1" ht="15"/>
    <row r="102" s="91" customFormat="1" ht="15"/>
    <row r="103" s="91" customFormat="1" ht="15"/>
    <row r="104" s="91" customFormat="1" ht="15"/>
    <row r="105" s="91" customFormat="1" ht="15"/>
    <row r="106" s="91" customFormat="1" ht="15"/>
    <row r="107" s="91" customFormat="1" ht="15"/>
    <row r="108" s="91" customFormat="1" ht="15"/>
    <row r="109" s="91" customFormat="1" ht="15"/>
    <row r="110" s="91" customFormat="1" ht="15"/>
    <row r="111" s="91" customFormat="1" ht="15"/>
    <row r="112" s="91" customFormat="1" ht="15"/>
    <row r="113" s="91" customFormat="1" ht="15"/>
    <row r="114" s="91" customFormat="1" ht="15"/>
    <row r="115" s="91" customFormat="1" ht="15"/>
    <row r="116" s="91" customFormat="1" ht="15"/>
    <row r="117" s="91" customFormat="1" ht="15"/>
    <row r="118" s="91" customFormat="1" ht="15"/>
    <row r="119" s="91" customFormat="1" ht="15"/>
    <row r="120" s="91" customFormat="1" ht="15"/>
    <row r="121" s="91" customFormat="1" ht="15"/>
    <row r="122" s="91" customFormat="1" ht="15"/>
    <row r="123" s="91" customFormat="1" ht="15"/>
    <row r="124" s="91" customFormat="1" ht="15"/>
    <row r="125" s="91" customFormat="1" ht="15"/>
    <row r="126" s="91" customFormat="1" ht="15"/>
    <row r="127" s="91" customFormat="1" ht="15"/>
    <row r="128" s="91" customFormat="1" ht="15"/>
    <row r="129" s="91" customFormat="1" ht="15"/>
    <row r="130" s="91" customFormat="1" ht="15"/>
    <row r="131" s="91" customFormat="1" ht="15"/>
    <row r="132" s="91" customFormat="1" ht="15"/>
    <row r="133" s="91" customFormat="1" ht="15"/>
    <row r="134" s="91" customFormat="1" ht="15"/>
    <row r="135" s="91" customFormat="1" ht="15"/>
    <row r="136" s="91" customFormat="1" ht="15"/>
    <row r="137" s="91" customFormat="1" ht="15"/>
    <row r="138" s="91" customFormat="1" ht="15"/>
    <row r="139" s="91" customFormat="1" ht="15"/>
    <row r="140" s="91" customFormat="1" ht="15"/>
    <row r="141" s="91" customFormat="1" ht="15"/>
    <row r="142" s="91" customFormat="1" ht="15"/>
    <row r="143" s="91" customFormat="1" ht="15"/>
    <row r="144" s="91" customFormat="1" ht="15"/>
    <row r="145" s="91" customFormat="1" ht="15"/>
    <row r="146" s="91" customFormat="1" ht="15"/>
    <row r="147" s="91" customFormat="1" ht="15"/>
    <row r="148" s="91" customFormat="1" ht="15"/>
    <row r="149" s="91" customFormat="1" ht="15"/>
    <row r="150" s="91" customFormat="1" ht="15"/>
    <row r="151" s="91" customFormat="1" ht="15"/>
    <row r="152" s="91" customFormat="1" ht="15"/>
    <row r="153" s="91" customFormat="1" ht="15"/>
    <row r="154" s="91" customFormat="1" ht="15"/>
    <row r="155" s="91" customFormat="1" ht="15"/>
    <row r="156" s="91" customFormat="1" ht="15"/>
    <row r="157" s="91" customFormat="1" ht="15"/>
    <row r="158" s="91" customFormat="1" ht="15"/>
    <row r="159" s="91" customFormat="1" ht="15"/>
    <row r="160" s="91" customFormat="1" ht="15"/>
    <row r="161" s="91" customFormat="1" ht="15"/>
    <row r="162" s="91" customFormat="1" ht="15"/>
    <row r="163" s="91" customFormat="1" ht="15"/>
    <row r="164" s="91" customFormat="1" ht="15"/>
    <row r="165" s="91" customFormat="1" ht="15"/>
    <row r="166" s="91" customFormat="1" ht="15"/>
    <row r="167" s="91" customFormat="1" ht="15"/>
    <row r="168" s="91" customFormat="1" ht="15"/>
    <row r="169" s="91" customFormat="1" ht="15"/>
    <row r="170" s="91" customFormat="1" ht="15"/>
    <row r="171" s="91" customFormat="1" ht="15"/>
    <row r="172" s="91" customFormat="1" ht="15"/>
    <row r="173" s="91" customFormat="1" ht="15"/>
    <row r="174" s="91" customFormat="1" ht="15"/>
    <row r="175" s="91" customFormat="1" ht="15"/>
    <row r="176" s="91" customFormat="1" ht="15"/>
    <row r="177" s="91" customFormat="1" ht="15"/>
    <row r="178" s="91" customFormat="1" ht="15"/>
    <row r="179" s="91" customFormat="1" ht="15"/>
    <row r="180" s="91" customFormat="1" ht="15"/>
    <row r="181" s="91" customFormat="1" ht="15"/>
    <row r="182" s="91" customFormat="1" ht="15"/>
    <row r="183" s="91" customFormat="1" ht="15"/>
    <row r="184" s="91" customFormat="1" ht="15"/>
    <row r="185" s="91" customFormat="1" ht="15"/>
    <row r="186" s="91" customFormat="1" ht="15"/>
    <row r="187" s="91" customFormat="1" ht="15"/>
    <row r="188" s="91" customFormat="1" ht="15"/>
    <row r="189" s="91" customFormat="1" ht="15"/>
    <row r="190" s="91" customFormat="1" ht="15"/>
    <row r="191" s="91" customFormat="1" ht="15"/>
    <row r="192" s="91" customFormat="1" ht="15"/>
    <row r="193" s="91" customFormat="1" ht="15"/>
    <row r="194" s="91" customFormat="1" ht="15"/>
    <row r="195" s="91" customFormat="1" ht="15"/>
    <row r="196" s="91" customFormat="1" ht="15"/>
    <row r="197" s="91" customFormat="1" ht="15"/>
    <row r="198" s="91" customFormat="1" ht="15"/>
    <row r="199" s="91" customFormat="1" ht="15"/>
    <row r="200" s="91" customFormat="1" ht="15"/>
    <row r="201" s="91" customFormat="1" ht="15"/>
    <row r="202" s="91" customFormat="1" ht="15"/>
    <row r="203" s="91" customFormat="1" ht="15"/>
    <row r="204" s="91" customFormat="1" ht="15"/>
    <row r="205" s="91" customFormat="1" ht="15"/>
    <row r="206" s="91" customFormat="1" ht="15"/>
    <row r="207" s="91" customFormat="1" ht="15"/>
    <row r="208" s="91" customFormat="1" ht="15"/>
    <row r="209" s="91" customFormat="1" ht="15"/>
    <row r="210" s="91" customFormat="1" ht="15"/>
    <row r="211" s="91" customFormat="1" ht="15"/>
    <row r="212" s="91" customFormat="1" ht="15"/>
    <row r="213" s="91" customFormat="1" ht="15"/>
    <row r="214" s="91" customFormat="1" ht="15"/>
    <row r="215" s="91" customFormat="1" ht="15"/>
    <row r="216" s="91" customFormat="1" ht="15"/>
    <row r="217" s="91" customFormat="1" ht="15"/>
    <row r="218" s="91" customFormat="1" ht="15"/>
    <row r="219" s="91" customFormat="1" ht="15"/>
    <row r="220" s="91" customFormat="1" ht="15"/>
    <row r="221" s="91" customFormat="1" ht="15"/>
    <row r="222" s="91" customFormat="1" ht="15"/>
    <row r="223" s="91" customFormat="1" ht="15"/>
    <row r="224" s="91" customFormat="1" ht="15"/>
    <row r="225" s="91" customFormat="1" ht="15"/>
    <row r="226" s="91" customFormat="1" ht="15"/>
    <row r="227" s="91" customFormat="1" ht="15"/>
    <row r="228" s="91" customFormat="1" ht="15"/>
    <row r="229" s="91" customFormat="1" ht="15"/>
    <row r="230" s="91" customFormat="1" ht="15"/>
    <row r="231" s="91" customFormat="1" ht="15"/>
    <row r="232" s="91" customFormat="1" ht="15"/>
    <row r="233" s="91" customFormat="1" ht="15"/>
    <row r="234" s="91" customFormat="1" ht="15"/>
    <row r="235" s="91" customFormat="1" ht="15"/>
    <row r="236" s="91" customFormat="1" ht="15"/>
    <row r="237" s="91" customFormat="1" ht="15"/>
    <row r="238" s="91" customFormat="1" ht="15"/>
    <row r="239" s="91" customFormat="1" ht="15"/>
    <row r="240" s="91" customFormat="1" ht="15"/>
    <row r="241" s="91" customFormat="1" ht="15"/>
    <row r="242" s="91" customFormat="1" ht="15"/>
    <row r="243" s="91" customFormat="1" ht="15"/>
    <row r="244" s="91" customFormat="1" ht="15"/>
    <row r="245" s="91" customFormat="1" ht="15"/>
    <row r="246" s="91" customFormat="1" ht="15"/>
    <row r="247" s="91" customFormat="1" ht="15"/>
    <row r="248" s="91" customFormat="1" ht="15"/>
    <row r="249" s="91" customFormat="1" ht="15"/>
    <row r="250" s="91" customFormat="1" ht="15"/>
    <row r="251" s="91" customFormat="1" ht="15"/>
    <row r="252" s="91" customFormat="1" ht="15"/>
    <row r="253" s="91" customFormat="1" ht="15"/>
    <row r="254" s="91" customFormat="1" ht="15"/>
    <row r="255" s="91" customFormat="1" ht="15"/>
    <row r="256" s="91" customFormat="1" ht="15"/>
    <row r="257" s="91" customFormat="1" ht="15"/>
    <row r="258" s="91" customFormat="1" ht="15"/>
    <row r="259" s="91" customFormat="1" ht="15"/>
    <row r="260" s="91" customFormat="1" ht="15"/>
    <row r="261" s="91" customFormat="1" ht="15"/>
    <row r="262" s="91" customFormat="1" ht="15"/>
    <row r="263" s="91" customFormat="1" ht="15"/>
    <row r="264" s="91" customFormat="1" ht="15"/>
    <row r="265" s="91" customFormat="1" ht="15"/>
    <row r="266" s="91" customFormat="1" ht="15"/>
    <row r="267" s="91" customFormat="1" ht="15"/>
    <row r="268" s="91" customFormat="1" ht="15"/>
    <row r="269" s="91" customFormat="1" ht="15"/>
    <row r="270" s="91" customFormat="1" ht="15"/>
    <row r="271" s="91" customFormat="1" ht="15"/>
    <row r="272" s="91" customFormat="1" ht="15"/>
    <row r="273" s="91" customFormat="1" ht="15"/>
    <row r="274" s="91" customFormat="1" ht="15"/>
    <row r="275" s="91" customFormat="1" ht="15"/>
    <row r="276" s="91" customFormat="1" ht="15"/>
    <row r="277" s="91" customFormat="1" ht="15"/>
    <row r="278" s="91" customFormat="1" ht="15"/>
    <row r="279" s="91" customFormat="1" ht="15"/>
    <row r="280" s="91" customFormat="1" ht="15"/>
    <row r="281" s="91" customFormat="1" ht="15"/>
    <row r="282" s="91" customFormat="1" ht="15"/>
    <row r="283" s="91" customFormat="1" ht="15"/>
    <row r="284" s="91" customFormat="1" ht="15"/>
    <row r="285" s="91" customFormat="1" ht="15"/>
    <row r="286" s="91" customFormat="1" ht="15"/>
    <row r="287" s="91" customFormat="1" ht="15"/>
    <row r="288" s="91" customFormat="1" ht="15"/>
    <row r="289" s="91" customFormat="1" ht="15"/>
    <row r="290" s="91" customFormat="1" ht="15"/>
    <row r="291" s="91" customFormat="1" ht="15"/>
    <row r="292" s="91" customFormat="1" ht="15"/>
    <row r="293" s="91" customFormat="1" ht="15"/>
    <row r="294" s="91" customFormat="1" ht="15"/>
    <row r="295" s="91" customFormat="1" ht="15"/>
    <row r="296" s="91" customFormat="1" ht="15"/>
    <row r="297" s="91" customFormat="1" ht="15"/>
    <row r="298" s="91" customFormat="1" ht="15"/>
    <row r="299" s="91" customFormat="1" ht="15"/>
    <row r="300" s="91" customFormat="1" ht="15"/>
    <row r="301" s="91" customFormat="1" ht="15"/>
    <row r="302" s="91" customFormat="1" ht="15"/>
    <row r="303" s="91" customFormat="1" ht="15"/>
    <row r="304" s="91" customFormat="1" ht="15"/>
    <row r="305" s="91" customFormat="1" ht="15"/>
    <row r="306" s="91" customFormat="1" ht="15"/>
    <row r="307" s="91" customFormat="1" ht="15"/>
    <row r="308" s="91" customFormat="1" ht="15"/>
    <row r="309" s="91" customFormat="1" ht="15"/>
    <row r="310" s="91" customFormat="1" ht="15"/>
    <row r="311" s="91" customFormat="1" ht="15"/>
    <row r="312" s="91" customFormat="1" ht="15"/>
    <row r="313" s="91" customFormat="1" ht="15"/>
    <row r="314" s="91" customFormat="1" ht="15"/>
    <row r="315" s="91" customFormat="1" ht="15"/>
    <row r="316" s="91" customFormat="1" ht="15"/>
    <row r="317" s="91" customFormat="1" ht="15"/>
    <row r="318" s="91" customFormat="1" ht="15"/>
    <row r="319" s="91" customFormat="1" ht="15"/>
    <row r="320" s="91" customFormat="1" ht="15"/>
    <row r="321" s="91" customFormat="1" ht="15"/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37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6" customFormat="1" ht="15">
      <c r="M1" s="37"/>
      <c r="N1" s="37"/>
      <c r="O1" s="37"/>
      <c r="P1" s="38"/>
      <c r="Q1" s="38"/>
      <c r="R1" s="38"/>
      <c r="S1" s="39"/>
      <c r="T1" s="37"/>
      <c r="U1" s="37"/>
      <c r="V1" s="37"/>
    </row>
    <row r="2" spans="3:22" s="36" customFormat="1" ht="15">
      <c r="C2" s="40"/>
      <c r="D2" s="40"/>
      <c r="M2" s="37"/>
      <c r="N2" s="37"/>
      <c r="O2" s="37"/>
      <c r="P2" s="38"/>
      <c r="Q2" s="38"/>
      <c r="R2" s="38"/>
      <c r="S2" s="39"/>
      <c r="T2" s="37"/>
      <c r="U2" s="37"/>
      <c r="V2" s="37"/>
    </row>
    <row r="3" spans="2:22" s="36" customFormat="1" ht="15">
      <c r="B3" s="40"/>
      <c r="C3" s="40"/>
      <c r="D3" s="40"/>
      <c r="M3" s="37"/>
      <c r="N3" s="37"/>
      <c r="O3" s="37"/>
      <c r="P3" s="38"/>
      <c r="Q3" s="38"/>
      <c r="R3" s="38"/>
      <c r="S3" s="39"/>
      <c r="T3" s="37"/>
      <c r="U3" s="37"/>
      <c r="V3" s="37"/>
    </row>
    <row r="4" spans="3:22" s="36" customFormat="1" ht="15">
      <c r="C4" s="40"/>
      <c r="D4" s="40"/>
      <c r="M4" s="37"/>
      <c r="N4" s="37"/>
      <c r="O4" s="37"/>
      <c r="P4" s="38"/>
      <c r="Q4" s="38"/>
      <c r="R4" s="38"/>
      <c r="S4" s="39"/>
      <c r="T4" s="37"/>
      <c r="U4" s="37"/>
      <c r="V4" s="37"/>
    </row>
    <row r="5" spans="13:22" s="36" customFormat="1" ht="15">
      <c r="M5" s="37"/>
      <c r="N5" s="37"/>
      <c r="O5" s="37"/>
      <c r="P5" s="38"/>
      <c r="Q5" s="38"/>
      <c r="R5" s="38"/>
      <c r="S5" s="39"/>
      <c r="T5" s="37"/>
      <c r="U5" s="37"/>
      <c r="V5" s="37"/>
    </row>
    <row r="6" spans="13:22" s="36" customFormat="1" ht="15">
      <c r="M6" s="37"/>
      <c r="N6" s="37"/>
      <c r="O6" s="37"/>
      <c r="P6" s="38"/>
      <c r="Q6" s="38"/>
      <c r="R6" s="38"/>
      <c r="S6" s="39"/>
      <c r="T6" s="37"/>
      <c r="U6" s="37"/>
      <c r="V6" s="37"/>
    </row>
    <row r="7" spans="13:22" s="36" customFormat="1" ht="15">
      <c r="M7" s="37"/>
      <c r="N7" s="37"/>
      <c r="O7" s="37"/>
      <c r="P7" s="38"/>
      <c r="Q7" s="38"/>
      <c r="R7" s="38"/>
      <c r="S7" s="39"/>
      <c r="T7" s="37"/>
      <c r="U7" s="37"/>
      <c r="V7" s="37"/>
    </row>
    <row r="8" spans="13:22" s="36" customFormat="1" ht="36" customHeight="1">
      <c r="M8" s="37"/>
      <c r="N8" s="37"/>
      <c r="O8" s="37"/>
      <c r="P8" s="38"/>
      <c r="Q8" s="38"/>
      <c r="R8" s="38"/>
      <c r="S8" s="39"/>
      <c r="T8" s="37"/>
      <c r="U8" s="37"/>
      <c r="V8" s="37"/>
    </row>
    <row r="9" spans="1:16" ht="18" customHeight="1">
      <c r="A9" s="8"/>
      <c r="B9" s="8"/>
      <c r="C9" s="8"/>
      <c r="D9" s="8"/>
      <c r="E9" s="8"/>
      <c r="F9" s="8"/>
      <c r="H9" s="9"/>
      <c r="I9" s="10"/>
      <c r="J9" s="8"/>
      <c r="K9" s="8"/>
      <c r="L9" s="8"/>
      <c r="M9" s="8"/>
      <c r="N9" s="8"/>
      <c r="O9" s="8"/>
      <c r="P9" s="8"/>
    </row>
    <row r="10" spans="1:16" ht="24" customHeight="1" thickBot="1">
      <c r="A10" s="8"/>
      <c r="B10" s="11"/>
      <c r="C10" s="8"/>
      <c r="D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4" customHeight="1" thickBot="1">
      <c r="A11" s="245"/>
      <c r="B11" s="243"/>
      <c r="C11" s="328">
        <v>1</v>
      </c>
      <c r="D11" s="329"/>
      <c r="E11" s="328">
        <v>2</v>
      </c>
      <c r="F11" s="329"/>
      <c r="G11" s="328">
        <v>3</v>
      </c>
      <c r="H11" s="329"/>
      <c r="I11" s="330">
        <v>4</v>
      </c>
      <c r="J11" s="331"/>
      <c r="K11" s="332" t="s">
        <v>31</v>
      </c>
      <c r="L11" s="332"/>
      <c r="M11" s="333"/>
      <c r="N11" s="223" t="s">
        <v>1</v>
      </c>
      <c r="O11" s="206" t="s">
        <v>0</v>
      </c>
      <c r="P11" s="8"/>
      <c r="Q11" s="224" t="s">
        <v>5</v>
      </c>
      <c r="R11" s="225" t="str">
        <f>B12</f>
        <v>Šiška Zdeněk</v>
      </c>
      <c r="S11" s="225" t="s">
        <v>14</v>
      </c>
      <c r="T11" s="225" t="str">
        <f>B13</f>
        <v>Koudela Vladimír</v>
      </c>
      <c r="U11" s="26">
        <v>3</v>
      </c>
      <c r="V11" s="226" t="s">
        <v>21</v>
      </c>
      <c r="W11" s="27">
        <v>1</v>
      </c>
    </row>
    <row r="12" spans="1:23" ht="24" customHeight="1" thickBot="1" thickTop="1">
      <c r="A12" s="246">
        <v>1</v>
      </c>
      <c r="B12" s="244" t="s">
        <v>27</v>
      </c>
      <c r="C12" s="239"/>
      <c r="D12" s="240"/>
      <c r="E12" s="230" t="str">
        <f>U11&amp;":"&amp;W11</f>
        <v>3:1</v>
      </c>
      <c r="F12" s="235">
        <f>VLOOKUP(E12,G28:H37,2,0)</f>
        <v>6</v>
      </c>
      <c r="G12" s="230" t="str">
        <f>U14&amp;":"&amp;W14</f>
        <v>3:0</v>
      </c>
      <c r="H12" s="235">
        <f>VLOOKUP(G12,G28:H37,2,0)</f>
        <v>7</v>
      </c>
      <c r="I12" s="230" t="str">
        <f>W16&amp;":"&amp;U16</f>
        <v>3:0</v>
      </c>
      <c r="J12" s="238">
        <f>VLOOKUP(I12,G28:H37,2,0)</f>
        <v>7</v>
      </c>
      <c r="K12" s="229">
        <f>VLOOKUP(E12,$G$28:$J$37,3,0)+VLOOKUP(G12,$G$28:$J$37,3,0)+VLOOKUP(I12,$G$28:$J$37,3,0)</f>
        <v>9</v>
      </c>
      <c r="L12" s="231" t="s">
        <v>21</v>
      </c>
      <c r="M12" s="234">
        <f>VLOOKUP(E12,$G$28:$J$37,4,0)+VLOOKUP(G12,$G$28:$J$37,4,0)+VLOOKUP(I12,$G$28:$J$37,4,0)</f>
        <v>1</v>
      </c>
      <c r="N12" s="233">
        <f>SUM(J12,H12,F12)</f>
        <v>20</v>
      </c>
      <c r="O12" s="232" t="s">
        <v>62</v>
      </c>
      <c r="P12" s="12"/>
      <c r="Q12" s="227" t="s">
        <v>6</v>
      </c>
      <c r="R12" s="154" t="str">
        <f>B14</f>
        <v>Máša Luděk</v>
      </c>
      <c r="S12" s="154" t="s">
        <v>14</v>
      </c>
      <c r="T12" s="154" t="str">
        <f>B15</f>
        <v>Krajíček Aleš</v>
      </c>
      <c r="U12" s="220">
        <v>3</v>
      </c>
      <c r="V12" s="156" t="s">
        <v>21</v>
      </c>
      <c r="W12" s="221">
        <v>1</v>
      </c>
    </row>
    <row r="13" spans="1:23" ht="24" customHeight="1" thickBot="1">
      <c r="A13" s="246">
        <v>2</v>
      </c>
      <c r="B13" s="244" t="s">
        <v>37</v>
      </c>
      <c r="C13" s="230" t="str">
        <f>W11&amp;":"&amp;U11</f>
        <v>1:3</v>
      </c>
      <c r="D13" s="236">
        <f>VLOOKUP(C13,G28:H37,2,0)</f>
        <v>1</v>
      </c>
      <c r="E13" s="239"/>
      <c r="F13" s="240"/>
      <c r="G13" s="230" t="str">
        <f>U13&amp;":"&amp;W13</f>
        <v>3:0</v>
      </c>
      <c r="H13" s="235">
        <f>VLOOKUP(G13,G28:H37,2,0)</f>
        <v>7</v>
      </c>
      <c r="I13" s="230" t="str">
        <f>U15&amp;":"&amp;W15</f>
        <v>3:0</v>
      </c>
      <c r="J13" s="238">
        <f>VLOOKUP(I13,G28:H37,2,0)</f>
        <v>7</v>
      </c>
      <c r="K13" s="229">
        <f>VLOOKUP(C13,$G$28:$J$37,3,0)+VLOOKUP(G13,$G$28:$J$37,3,0)+VLOOKUP(I13,$G$28:$J$37,3,0)</f>
        <v>7</v>
      </c>
      <c r="L13" s="231" t="s">
        <v>21</v>
      </c>
      <c r="M13" s="234">
        <f>VLOOKUP(C13,$G$28:$J$37,4,0)+VLOOKUP(G13,$G$28:$J$37,4,0)+VLOOKUP(I13,$G$28:$J$37,4,0)</f>
        <v>3</v>
      </c>
      <c r="N13" s="233">
        <f>SUM(J13,H13,D13,B13)</f>
        <v>15</v>
      </c>
      <c r="O13" s="232" t="s">
        <v>63</v>
      </c>
      <c r="P13" s="12"/>
      <c r="Q13" s="224" t="s">
        <v>7</v>
      </c>
      <c r="R13" s="225" t="str">
        <f>B13</f>
        <v>Koudela Vladimír</v>
      </c>
      <c r="S13" s="225" t="s">
        <v>14</v>
      </c>
      <c r="T13" s="225" t="str">
        <f>B14</f>
        <v>Máša Luděk</v>
      </c>
      <c r="U13" s="26">
        <v>3</v>
      </c>
      <c r="V13" s="226" t="s">
        <v>21</v>
      </c>
      <c r="W13" s="27">
        <v>0</v>
      </c>
    </row>
    <row r="14" spans="1:23" ht="24" customHeight="1" thickBot="1">
      <c r="A14" s="246">
        <v>3</v>
      </c>
      <c r="B14" s="244" t="s">
        <v>45</v>
      </c>
      <c r="C14" s="230" t="str">
        <f>W14&amp;":"&amp;U14</f>
        <v>0:3</v>
      </c>
      <c r="D14" s="236">
        <f>VLOOKUP(C14,G28:H37,2,0)</f>
        <v>0</v>
      </c>
      <c r="E14" s="230" t="str">
        <f>W13&amp;":"&amp;U13</f>
        <v>0:3</v>
      </c>
      <c r="F14" s="236">
        <f>VLOOKUP(E14,G28:H37,2,0)</f>
        <v>0</v>
      </c>
      <c r="G14" s="239"/>
      <c r="H14" s="240"/>
      <c r="I14" s="230" t="str">
        <f>U12&amp;":"&amp;W12</f>
        <v>3:1</v>
      </c>
      <c r="J14" s="238">
        <f>VLOOKUP(I14,G28:H37,2,0)</f>
        <v>6</v>
      </c>
      <c r="K14" s="229">
        <f>VLOOKUP(C14,$G$28:$J$37,3,0)+VLOOKUP(E14,$G$28:$J$37,3,0)+VLOOKUP(I14,$G$28:$J$37,3,0)</f>
        <v>3</v>
      </c>
      <c r="L14" s="231" t="s">
        <v>21</v>
      </c>
      <c r="M14" s="234">
        <f>VLOOKUP(C14,$G$28:$J$37,4,0)+VLOOKUP(E14,$G$28:$J$37,4,0)+VLOOKUP(I14,$G$28:$J$37,4,0)</f>
        <v>7</v>
      </c>
      <c r="N14" s="233">
        <f>SUM(J14,F14,D14,B14)</f>
        <v>6</v>
      </c>
      <c r="O14" s="232" t="s">
        <v>64</v>
      </c>
      <c r="P14" s="12"/>
      <c r="Q14" s="227" t="s">
        <v>2</v>
      </c>
      <c r="R14" s="154" t="str">
        <f>B12</f>
        <v>Šiška Zdeněk</v>
      </c>
      <c r="S14" s="154" t="s">
        <v>14</v>
      </c>
      <c r="T14" s="154" t="str">
        <f>B14</f>
        <v>Máša Luděk</v>
      </c>
      <c r="U14" s="220">
        <v>3</v>
      </c>
      <c r="V14" s="156" t="s">
        <v>21</v>
      </c>
      <c r="W14" s="221">
        <v>0</v>
      </c>
    </row>
    <row r="15" spans="1:23" ht="24" customHeight="1" thickBot="1">
      <c r="A15" s="247">
        <v>4</v>
      </c>
      <c r="B15" s="213" t="s">
        <v>29</v>
      </c>
      <c r="C15" s="228" t="str">
        <f>U16&amp;":"&amp;W16</f>
        <v>0:3</v>
      </c>
      <c r="D15" s="237">
        <f>VLOOKUP(C15,G28:H37,2,0)</f>
        <v>0</v>
      </c>
      <c r="E15" s="228" t="str">
        <f>W15&amp;":"&amp;U15</f>
        <v>0:3</v>
      </c>
      <c r="F15" s="237">
        <f>VLOOKUP(E15,G28:H37,2,0)</f>
        <v>0</v>
      </c>
      <c r="G15" s="228" t="str">
        <f>W12&amp;":"&amp;U12</f>
        <v>1:3</v>
      </c>
      <c r="H15" s="212">
        <f>VLOOKUP(G15,G28:H37,2,0)</f>
        <v>1</v>
      </c>
      <c r="I15" s="241"/>
      <c r="J15" s="242"/>
      <c r="K15" s="207">
        <f>VLOOKUP(C15,$G$28:$J$37,3,0)+VLOOKUP(E15,$G$28:$J$37,3,0)+VLOOKUP(G15,$G$28:$J$37,3,0)</f>
        <v>1</v>
      </c>
      <c r="L15" s="208" t="s">
        <v>21</v>
      </c>
      <c r="M15" s="211">
        <f>VLOOKUP(C15,$G$28:$J$37,4,0)+VLOOKUP(E15,$G$28:$J$37,4,0)+VLOOKUP(G15,$G$28:$J$37,4,0)</f>
        <v>9</v>
      </c>
      <c r="N15" s="210">
        <f>SUM(H15,F15,D15,B15)</f>
        <v>1</v>
      </c>
      <c r="O15" s="209" t="s">
        <v>65</v>
      </c>
      <c r="P15" s="18"/>
      <c r="Q15" s="224" t="s">
        <v>4</v>
      </c>
      <c r="R15" s="225" t="str">
        <f>B13</f>
        <v>Koudela Vladimír</v>
      </c>
      <c r="S15" s="225" t="s">
        <v>14</v>
      </c>
      <c r="T15" s="225" t="str">
        <f>B15</f>
        <v>Krajíček Aleš</v>
      </c>
      <c r="U15" s="26">
        <v>3</v>
      </c>
      <c r="V15" s="226" t="s">
        <v>21</v>
      </c>
      <c r="W15" s="27">
        <v>0</v>
      </c>
    </row>
    <row r="16" spans="1:23" ht="24" customHeight="1" thickBot="1">
      <c r="A16" s="11"/>
      <c r="B16" s="8"/>
      <c r="C16" s="13"/>
      <c r="D16" s="14"/>
      <c r="E16" s="13"/>
      <c r="F16" s="14"/>
      <c r="G16" s="13"/>
      <c r="H16" s="14"/>
      <c r="I16" s="13"/>
      <c r="J16" s="14"/>
      <c r="K16" s="14"/>
      <c r="L16" s="14"/>
      <c r="M16" s="8"/>
      <c r="N16" s="8"/>
      <c r="O16" s="8"/>
      <c r="P16" s="12"/>
      <c r="Q16" s="224" t="s">
        <v>3</v>
      </c>
      <c r="R16" s="225" t="str">
        <f>B15</f>
        <v>Krajíček Aleš</v>
      </c>
      <c r="S16" s="225" t="s">
        <v>14</v>
      </c>
      <c r="T16" s="225" t="str">
        <f>B12</f>
        <v>Šiška Zdeněk</v>
      </c>
      <c r="U16" s="26">
        <v>0</v>
      </c>
      <c r="V16" s="226" t="s">
        <v>21</v>
      </c>
      <c r="W16" s="27">
        <v>3</v>
      </c>
    </row>
    <row r="17" spans="1:16" ht="24" customHeight="1" thickBot="1">
      <c r="A17" s="11"/>
      <c r="B17" s="8"/>
      <c r="C17" s="214" t="s">
        <v>8</v>
      </c>
      <c r="D17" s="215" t="s">
        <v>9</v>
      </c>
      <c r="E17" s="248"/>
      <c r="F17" s="216" t="s">
        <v>10</v>
      </c>
      <c r="G17" s="217" t="s">
        <v>11</v>
      </c>
      <c r="H17" s="16"/>
      <c r="I17" s="218" t="s">
        <v>12</v>
      </c>
      <c r="J17" s="219" t="s">
        <v>13</v>
      </c>
      <c r="K17" s="249"/>
      <c r="L17" s="14"/>
      <c r="M17" s="8"/>
      <c r="N17" s="8"/>
      <c r="O17" s="8"/>
      <c r="P17" s="8"/>
    </row>
    <row r="18" spans="1:16" ht="24" customHeight="1">
      <c r="A18" s="11"/>
      <c r="L18" s="14"/>
      <c r="M18" s="8"/>
      <c r="N18" s="8"/>
      <c r="O18" s="8"/>
      <c r="P18" s="8"/>
    </row>
    <row r="19" ht="15"/>
    <row r="20" ht="15"/>
    <row r="21" ht="15"/>
    <row r="22" ht="15"/>
    <row r="23" ht="15"/>
    <row r="24" ht="15"/>
    <row r="27" ht="15" hidden="1"/>
    <row r="28" spans="7:10" ht="15" hidden="1">
      <c r="G28" s="19" t="s">
        <v>16</v>
      </c>
      <c r="H28" s="7">
        <v>7</v>
      </c>
      <c r="I28" s="89">
        <v>3</v>
      </c>
      <c r="J28" s="89">
        <v>0</v>
      </c>
    </row>
    <row r="29" spans="7:10" ht="15" hidden="1">
      <c r="G29" s="19" t="s">
        <v>18</v>
      </c>
      <c r="H29" s="7">
        <v>6</v>
      </c>
      <c r="I29" s="89">
        <v>3</v>
      </c>
      <c r="J29" s="89">
        <v>1</v>
      </c>
    </row>
    <row r="30" spans="7:10" ht="15" hidden="1">
      <c r="G30" s="19" t="s">
        <v>20</v>
      </c>
      <c r="H30" s="7">
        <v>5</v>
      </c>
      <c r="I30" s="89">
        <v>3</v>
      </c>
      <c r="J30" s="89">
        <v>2</v>
      </c>
    </row>
    <row r="31" spans="7:10" ht="15" hidden="1">
      <c r="G31" s="19" t="s">
        <v>22</v>
      </c>
      <c r="H31" s="7">
        <v>4</v>
      </c>
      <c r="I31" s="89">
        <v>3</v>
      </c>
      <c r="J31" s="89">
        <v>0</v>
      </c>
    </row>
    <row r="32" spans="7:10" ht="15" hidden="1">
      <c r="G32" s="19" t="s">
        <v>17</v>
      </c>
      <c r="H32" s="7">
        <v>2</v>
      </c>
      <c r="I32" s="89">
        <v>2</v>
      </c>
      <c r="J32" s="89">
        <v>3</v>
      </c>
    </row>
    <row r="33" spans="7:10" ht="15" hidden="1">
      <c r="G33" s="19" t="s">
        <v>19</v>
      </c>
      <c r="H33" s="7">
        <v>1</v>
      </c>
      <c r="I33" s="89">
        <v>1</v>
      </c>
      <c r="J33" s="89">
        <v>3</v>
      </c>
    </row>
    <row r="34" spans="7:10" ht="15" hidden="1">
      <c r="G34" s="19" t="s">
        <v>15</v>
      </c>
      <c r="H34" s="7">
        <v>0</v>
      </c>
      <c r="I34" s="89">
        <v>0</v>
      </c>
      <c r="J34" s="89">
        <v>3</v>
      </c>
    </row>
    <row r="35" spans="7:10" ht="15" hidden="1">
      <c r="G35" s="19" t="s">
        <v>23</v>
      </c>
      <c r="H35" s="7">
        <v>-3</v>
      </c>
      <c r="I35" s="89">
        <v>0</v>
      </c>
      <c r="J35" s="89">
        <v>3</v>
      </c>
    </row>
    <row r="36" spans="7:10" ht="15" hidden="1">
      <c r="G36" s="19" t="s">
        <v>24</v>
      </c>
      <c r="H36" s="7">
        <v>-3</v>
      </c>
      <c r="I36" s="89">
        <v>0</v>
      </c>
      <c r="J36" s="89">
        <v>0</v>
      </c>
    </row>
    <row r="37" spans="7:8" ht="15" hidden="1">
      <c r="G37" s="7" t="s">
        <v>21</v>
      </c>
      <c r="H37" s="20">
        <f>""</f>
      </c>
    </row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A7">
      <selection activeCell="Q17" sqref="Q17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22" customFormat="1" ht="15"/>
    <row r="2" s="222" customFormat="1" ht="15"/>
    <row r="3" s="222" customFormat="1" ht="15"/>
    <row r="4" s="222" customFormat="1" ht="15"/>
    <row r="5" s="222" customFormat="1" ht="15"/>
    <row r="6" s="222" customFormat="1" ht="15"/>
    <row r="7" s="222" customFormat="1" ht="15"/>
    <row r="8" s="222" customFormat="1" ht="34.5" customHeight="1"/>
    <row r="9" ht="18.75" customHeight="1" thickBot="1"/>
    <row r="10" spans="19:25" ht="24" customHeight="1" thickBot="1">
      <c r="S10" s="22" t="s">
        <v>5</v>
      </c>
      <c r="T10" s="23" t="str">
        <f>B12</f>
        <v>Überall Roman</v>
      </c>
      <c r="U10" s="21" t="s">
        <v>14</v>
      </c>
      <c r="V10" s="24" t="str">
        <f>B13</f>
        <v>Štefaník Drahoslav</v>
      </c>
      <c r="W10" s="32">
        <v>3</v>
      </c>
      <c r="X10" s="35" t="s">
        <v>21</v>
      </c>
      <c r="Y10" s="33" t="s">
        <v>66</v>
      </c>
    </row>
    <row r="11" spans="1:25" ht="24" customHeight="1" thickBot="1">
      <c r="A11" s="4"/>
      <c r="B11" s="5"/>
      <c r="C11" s="336">
        <v>1</v>
      </c>
      <c r="D11" s="337"/>
      <c r="E11" s="338">
        <v>2</v>
      </c>
      <c r="F11" s="337"/>
      <c r="G11" s="338">
        <v>3</v>
      </c>
      <c r="H11" s="337"/>
      <c r="I11" s="338">
        <v>4</v>
      </c>
      <c r="J11" s="337"/>
      <c r="K11" s="338">
        <v>5</v>
      </c>
      <c r="L11" s="339"/>
      <c r="M11" s="334" t="s">
        <v>31</v>
      </c>
      <c r="N11" s="335"/>
      <c r="O11" s="335"/>
      <c r="P11" s="158" t="s">
        <v>1</v>
      </c>
      <c r="Q11" s="159" t="s">
        <v>0</v>
      </c>
      <c r="S11" s="6" t="s">
        <v>6</v>
      </c>
      <c r="T11" s="23" t="str">
        <f>B14</f>
        <v>Hrnčiřík Pavel</v>
      </c>
      <c r="U11" s="21" t="s">
        <v>14</v>
      </c>
      <c r="V11" s="24" t="str">
        <f>B15</f>
        <v>Vaněk Radim</v>
      </c>
      <c r="W11" s="32">
        <v>3</v>
      </c>
      <c r="X11" s="35" t="s">
        <v>21</v>
      </c>
      <c r="Y11" s="33">
        <v>0</v>
      </c>
    </row>
    <row r="12" spans="1:25" ht="24" customHeight="1" thickBot="1" thickTop="1">
      <c r="A12" s="160">
        <v>1</v>
      </c>
      <c r="B12" s="48" t="s">
        <v>30</v>
      </c>
      <c r="C12" s="161"/>
      <c r="D12" s="162"/>
      <c r="E12" s="163" t="str">
        <f>W10&amp;":"&amp;Y10</f>
        <v>3:S</v>
      </c>
      <c r="F12" s="164">
        <f>VLOOKUP(E12,G28:H37,2,0)</f>
        <v>4</v>
      </c>
      <c r="G12" s="163" t="str">
        <f>W15&amp;":"&amp;Y15</f>
        <v>3:0</v>
      </c>
      <c r="H12" s="164">
        <f>VLOOKUP(G12,G28:H37,2,0)</f>
        <v>7</v>
      </c>
      <c r="I12" s="163" t="str">
        <f>Y18&amp;":"&amp;W18</f>
        <v>3:S</v>
      </c>
      <c r="J12" s="164">
        <f>VLOOKUP(I12,G28:H37,2,0)</f>
        <v>4</v>
      </c>
      <c r="K12" s="163" t="str">
        <f>Y12&amp;":"&amp;W12</f>
        <v>3:0</v>
      </c>
      <c r="L12" s="165">
        <f>VLOOKUP(K12,G28:H37,2,0)</f>
        <v>7</v>
      </c>
      <c r="M12" s="166">
        <f>VLOOKUP(E12,$G$28:$I$37,3,0)+VLOOKUP(G12,$G$28:$I$37,3,0)+VLOOKUP(I12,$G$28:$I$37,3,0)+VLOOKUP(K12,$G$28:$I$37,3,0)</f>
        <v>12</v>
      </c>
      <c r="N12" s="167" t="s">
        <v>21</v>
      </c>
      <c r="O12" s="168">
        <f>VLOOKUP(E12,$G$28:$J$37,4,0)+VLOOKUP(G12,$G$28:$J$37,4,0)+VLOOKUP(I12,$G$28:$J$37,4,0)+VLOOKUP(K12,$G$28:$J$37,4,0)</f>
        <v>0</v>
      </c>
      <c r="P12" s="169">
        <f>SUM(L12,J12,H12,F12)</f>
        <v>22</v>
      </c>
      <c r="Q12" s="170" t="s">
        <v>62</v>
      </c>
      <c r="S12" s="6" t="s">
        <v>32</v>
      </c>
      <c r="T12" s="23" t="str">
        <f>B16</f>
        <v>Štěpaník Michal</v>
      </c>
      <c r="U12" s="21" t="s">
        <v>14</v>
      </c>
      <c r="V12" s="24" t="str">
        <f>B12</f>
        <v>Überall Roman</v>
      </c>
      <c r="W12" s="32">
        <v>0</v>
      </c>
      <c r="X12" s="35" t="s">
        <v>21</v>
      </c>
      <c r="Y12" s="33">
        <v>3</v>
      </c>
    </row>
    <row r="13" spans="1:25" ht="24" customHeight="1" thickBot="1">
      <c r="A13" s="171">
        <v>2</v>
      </c>
      <c r="B13" s="59" t="s">
        <v>39</v>
      </c>
      <c r="C13" s="172" t="str">
        <f>Y10&amp;":"&amp;W10</f>
        <v>S:3</v>
      </c>
      <c r="D13" s="64">
        <f>VLOOKUP(C13,G28:H37,2,0)</f>
        <v>-3</v>
      </c>
      <c r="E13" s="173"/>
      <c r="F13" s="174"/>
      <c r="G13" s="175" t="str">
        <f>W13&amp;":"&amp;Y13</f>
        <v>3:1</v>
      </c>
      <c r="H13" s="64">
        <f>VLOOKUP(G13,G28:H37,2,0)</f>
        <v>6</v>
      </c>
      <c r="I13" s="175" t="str">
        <f>W16&amp;":"&amp;Y16</f>
        <v>3:0</v>
      </c>
      <c r="J13" s="64">
        <f>VLOOKUP(I13,G28:H37,2,0)</f>
        <v>7</v>
      </c>
      <c r="K13" s="175" t="str">
        <f>Y19&amp;":"&amp;W19</f>
        <v>3:1</v>
      </c>
      <c r="L13" s="176">
        <f>VLOOKUP(K13,G28:H37,2,0)</f>
        <v>6</v>
      </c>
      <c r="M13" s="177">
        <f>VLOOKUP(C13,$G$28:$I$37,3,0)+VLOOKUP(G13,$G$28:$I$37,3,0)+VLOOKUP(I13,$G$28:$I$37,3,0)+VLOOKUP(K13,$G$28:$I$37,3,0)</f>
        <v>9</v>
      </c>
      <c r="N13" s="178" t="s">
        <v>21</v>
      </c>
      <c r="O13" s="179">
        <f>VLOOKUP(C13,$G$28:$J$37,4,0)+VLOOKUP(G13,$G$28:$J$37,4,0)+VLOOKUP(I13,$G$28:$J$37,4,0)+VLOOKUP(K13,$G$28:$J$37,4,0)</f>
        <v>5</v>
      </c>
      <c r="P13" s="180">
        <f>SUM(L13,J13,H13,D13)</f>
        <v>16</v>
      </c>
      <c r="Q13" s="181" t="s">
        <v>63</v>
      </c>
      <c r="S13" s="6" t="s">
        <v>7</v>
      </c>
      <c r="T13" s="23" t="str">
        <f>B13</f>
        <v>Štefaník Drahoslav</v>
      </c>
      <c r="U13" s="21" t="s">
        <v>14</v>
      </c>
      <c r="V13" s="24" t="str">
        <f>B14</f>
        <v>Hrnčiřík Pavel</v>
      </c>
      <c r="W13" s="32">
        <v>3</v>
      </c>
      <c r="X13" s="35" t="s">
        <v>21</v>
      </c>
      <c r="Y13" s="33">
        <v>1</v>
      </c>
    </row>
    <row r="14" spans="1:25" ht="24" customHeight="1" thickBot="1">
      <c r="A14" s="171">
        <v>3</v>
      </c>
      <c r="B14" s="182" t="s">
        <v>44</v>
      </c>
      <c r="C14" s="172" t="str">
        <f>Y15&amp;":"&amp;W15</f>
        <v>0:3</v>
      </c>
      <c r="D14" s="64">
        <f>VLOOKUP(C14,G28:H37,2,0)</f>
        <v>0</v>
      </c>
      <c r="E14" s="175" t="str">
        <f>Y13&amp;":"&amp;W13</f>
        <v>1:3</v>
      </c>
      <c r="F14" s="64">
        <f>VLOOKUP(E14,G28:H37,2,0)</f>
        <v>1</v>
      </c>
      <c r="G14" s="173"/>
      <c r="H14" s="174"/>
      <c r="I14" s="175" t="str">
        <f>W11&amp;":"&amp;Y11</f>
        <v>3:0</v>
      </c>
      <c r="J14" s="64">
        <f>VLOOKUP(I14,G28:H37,2,0)</f>
        <v>7</v>
      </c>
      <c r="K14" s="175" t="str">
        <f>W17&amp;":"&amp;Y17</f>
        <v>2:3</v>
      </c>
      <c r="L14" s="176">
        <f>VLOOKUP(K14,G28:H37,2,0)</f>
        <v>2</v>
      </c>
      <c r="M14" s="177">
        <f>VLOOKUP(C14,$G$28:$I$37,3,0)+VLOOKUP(E14,$G$28:$I$37,3,0)+VLOOKUP(I14,$G$28:$I$37,3,0)+VLOOKUP(K14,$G$28:$I$37,3,0)</f>
        <v>6</v>
      </c>
      <c r="N14" s="178" t="s">
        <v>21</v>
      </c>
      <c r="O14" s="179">
        <f>VLOOKUP(C14,$G$28:$J$37,4,0)+VLOOKUP(E14,$G$28:$J$37,4,0)+VLOOKUP(I14,$G$28:$J$37,4,0)+VLOOKUP(K14,$G$28:$J$37,4,0)</f>
        <v>9</v>
      </c>
      <c r="P14" s="180">
        <f>SUM(L14,J14,F14,D14)</f>
        <v>10</v>
      </c>
      <c r="Q14" s="181" t="s">
        <v>64</v>
      </c>
      <c r="S14" s="6" t="s">
        <v>33</v>
      </c>
      <c r="T14" s="23" t="str">
        <f>B15</f>
        <v>Vaněk Radim</v>
      </c>
      <c r="U14" s="21" t="s">
        <v>14</v>
      </c>
      <c r="V14" s="24" t="str">
        <f>B16</f>
        <v>Štěpaník Michal</v>
      </c>
      <c r="W14" s="32">
        <v>3</v>
      </c>
      <c r="X14" s="35" t="s">
        <v>21</v>
      </c>
      <c r="Y14" s="33" t="s">
        <v>66</v>
      </c>
    </row>
    <row r="15" spans="1:25" ht="24" customHeight="1" thickBot="1">
      <c r="A15" s="171">
        <v>4</v>
      </c>
      <c r="B15" s="48" t="s">
        <v>28</v>
      </c>
      <c r="C15" s="172" t="str">
        <f>W18&amp;":"&amp;Y18</f>
        <v>S:3</v>
      </c>
      <c r="D15" s="64">
        <f>VLOOKUP(C15,G28:H37,2,0)</f>
        <v>-3</v>
      </c>
      <c r="E15" s="175" t="str">
        <f>Y16&amp;":"&amp;W16</f>
        <v>0:3</v>
      </c>
      <c r="F15" s="64">
        <f>VLOOKUP(E15,G28:H37,2,0)</f>
        <v>0</v>
      </c>
      <c r="G15" s="175" t="str">
        <f>Y11&amp;":"&amp;W11</f>
        <v>0:3</v>
      </c>
      <c r="H15" s="64">
        <f>VLOOKUP(G15,G28:H37,2,0)</f>
        <v>0</v>
      </c>
      <c r="I15" s="173"/>
      <c r="J15" s="183"/>
      <c r="K15" s="184" t="str">
        <f>W14&amp;":"&amp;Y14</f>
        <v>3:S</v>
      </c>
      <c r="L15" s="176">
        <f>VLOOKUP(K15,G28:H37,2,0)</f>
        <v>4</v>
      </c>
      <c r="M15" s="177">
        <f>VLOOKUP(C15,$G$28:$I$37,3,0)+VLOOKUP(G15,$G$28:$I$37,3,0)+VLOOKUP(E15,$G$28:$I$37,3,0)+VLOOKUP(K15,$G$28:$I$37,3,0)</f>
        <v>3</v>
      </c>
      <c r="N15" s="185" t="s">
        <v>21</v>
      </c>
      <c r="O15" s="179">
        <f>VLOOKUP(C15,$G$28:$J$37,4,0)+VLOOKUP(E15,$G$28:$J$37,4,0)+VLOOKUP(G15,$G$28:$J$37,4,0)+VLOOKUP(K15,$G$28:$J$37,4,0)</f>
        <v>9</v>
      </c>
      <c r="P15" s="180">
        <f>SUM(L15,H15,F15,D15)</f>
        <v>1</v>
      </c>
      <c r="Q15" s="186" t="s">
        <v>67</v>
      </c>
      <c r="S15" s="6" t="s">
        <v>2</v>
      </c>
      <c r="T15" s="23" t="str">
        <f>B12</f>
        <v>Überall Roman</v>
      </c>
      <c r="U15" s="21" t="s">
        <v>14</v>
      </c>
      <c r="V15" s="24" t="str">
        <f>B14</f>
        <v>Hrnčiřík Pavel</v>
      </c>
      <c r="W15" s="32">
        <v>3</v>
      </c>
      <c r="X15" s="35" t="s">
        <v>21</v>
      </c>
      <c r="Y15" s="33">
        <v>0</v>
      </c>
    </row>
    <row r="16" spans="1:25" ht="24" customHeight="1" thickBot="1">
      <c r="A16" s="187">
        <v>5</v>
      </c>
      <c r="B16" s="188" t="s">
        <v>42</v>
      </c>
      <c r="C16" s="189" t="str">
        <f>W12&amp;":"&amp;Y12</f>
        <v>0:3</v>
      </c>
      <c r="D16" s="190">
        <f>VLOOKUP(C16,G28:H37,2,0)</f>
        <v>0</v>
      </c>
      <c r="E16" s="191" t="str">
        <f>W19&amp;":"&amp;Y19</f>
        <v>1:3</v>
      </c>
      <c r="F16" s="190">
        <f>VLOOKUP(E16,G28:H37,2,0)</f>
        <v>1</v>
      </c>
      <c r="G16" s="191" t="str">
        <f>Y17&amp;":"&amp;W17</f>
        <v>3:2</v>
      </c>
      <c r="H16" s="190">
        <f>VLOOKUP(G16,G28:H37,2,0)</f>
        <v>5</v>
      </c>
      <c r="I16" s="191" t="str">
        <f>Y14&amp;":"&amp;W14</f>
        <v>S:3</v>
      </c>
      <c r="J16" s="190">
        <f>VLOOKUP(I16,G28:H37,2,0)</f>
        <v>-3</v>
      </c>
      <c r="K16" s="192"/>
      <c r="L16" s="193"/>
      <c r="M16" s="194">
        <f>VLOOKUP(C16,$G$28:$I$37,3,0)+VLOOKUP(G16,$G$28:$I$37,3,0)+VLOOKUP(I16,$G$28:$I$37,3,0)+VLOOKUP(E16,$G$28:$I$37,3,0)</f>
        <v>4</v>
      </c>
      <c r="N16" s="195" t="s">
        <v>21</v>
      </c>
      <c r="O16" s="196">
        <f>VLOOKUP(C16,$G$28:$J$37,4,0)+VLOOKUP(E16,$G$28:$J$37,4,0)+VLOOKUP(I16,$G$28:$J$37,4,0)+VLOOKUP(G16,$G$28:$J$37,4,0)</f>
        <v>11</v>
      </c>
      <c r="P16" s="197">
        <f>SUM(J16,H16,F16,D16)</f>
        <v>3</v>
      </c>
      <c r="Q16" s="198" t="s">
        <v>65</v>
      </c>
      <c r="S16" s="6" t="s">
        <v>4</v>
      </c>
      <c r="T16" s="23" t="str">
        <f>B13</f>
        <v>Štefaník Drahoslav</v>
      </c>
      <c r="U16" s="21" t="s">
        <v>14</v>
      </c>
      <c r="V16" s="24" t="str">
        <f>B15</f>
        <v>Vaněk Radim</v>
      </c>
      <c r="W16" s="32">
        <v>3</v>
      </c>
      <c r="X16" s="35" t="s">
        <v>21</v>
      </c>
      <c r="Y16" s="33">
        <v>0</v>
      </c>
    </row>
    <row r="17" spans="19:25" ht="24" customHeight="1" thickBot="1">
      <c r="S17" s="6" t="s">
        <v>34</v>
      </c>
      <c r="T17" s="23" t="str">
        <f>B14</f>
        <v>Hrnčiřík Pavel</v>
      </c>
      <c r="U17" s="21" t="s">
        <v>14</v>
      </c>
      <c r="V17" s="24" t="str">
        <f>B16</f>
        <v>Štěpaník Michal</v>
      </c>
      <c r="W17" s="32">
        <v>2</v>
      </c>
      <c r="X17" s="35" t="s">
        <v>21</v>
      </c>
      <c r="Y17" s="33">
        <v>3</v>
      </c>
    </row>
    <row r="18" spans="3:25" ht="24" customHeight="1" thickBot="1">
      <c r="C18" s="199" t="s">
        <v>8</v>
      </c>
      <c r="D18" s="200" t="s">
        <v>9</v>
      </c>
      <c r="E18" s="201"/>
      <c r="F18" s="202" t="s">
        <v>10</v>
      </c>
      <c r="G18" s="203" t="s">
        <v>11</v>
      </c>
      <c r="H18" s="17"/>
      <c r="I18" s="204" t="s">
        <v>12</v>
      </c>
      <c r="J18" s="205" t="s">
        <v>13</v>
      </c>
      <c r="K18" s="205"/>
      <c r="L18" s="25"/>
      <c r="S18" s="6" t="s">
        <v>3</v>
      </c>
      <c r="T18" s="23" t="str">
        <f>B15</f>
        <v>Vaněk Radim</v>
      </c>
      <c r="U18" s="21" t="s">
        <v>14</v>
      </c>
      <c r="V18" s="24" t="str">
        <f>B12</f>
        <v>Überall Roman</v>
      </c>
      <c r="W18" s="32" t="s">
        <v>66</v>
      </c>
      <c r="X18" s="35" t="s">
        <v>21</v>
      </c>
      <c r="Y18" s="33">
        <v>3</v>
      </c>
    </row>
    <row r="19" spans="19:25" ht="24" customHeight="1" thickBot="1">
      <c r="S19" s="6" t="s">
        <v>35</v>
      </c>
      <c r="T19" s="23" t="str">
        <f>B16</f>
        <v>Štěpaník Michal</v>
      </c>
      <c r="U19" s="21" t="s">
        <v>14</v>
      </c>
      <c r="V19" s="24" t="str">
        <f>B13</f>
        <v>Štefaník Drahoslav</v>
      </c>
      <c r="W19" s="32">
        <v>1</v>
      </c>
      <c r="X19" s="35" t="s">
        <v>21</v>
      </c>
      <c r="Y19" s="33">
        <v>3</v>
      </c>
    </row>
    <row r="20" ht="15"/>
    <row r="21" ht="15"/>
    <row r="22" ht="15"/>
    <row r="23" ht="15"/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 sheet="1" objects="1" scenarios="1"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4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1.57421875" style="312" customWidth="1"/>
    <col min="2" max="2" width="16.7109375" style="0" customWidth="1"/>
    <col min="3" max="3" width="20.7109375" style="0" customWidth="1"/>
    <col min="4" max="4" width="2.140625" style="295" customWidth="1"/>
    <col min="5" max="5" width="20.7109375" style="0" customWidth="1"/>
    <col min="6" max="6" width="16.7109375" style="0" customWidth="1"/>
  </cols>
  <sheetData>
    <row r="1" spans="2:6" ht="14.25" customHeight="1" thickTop="1">
      <c r="B1" s="250"/>
      <c r="C1" s="251"/>
      <c r="D1" s="252"/>
      <c r="E1" s="251"/>
      <c r="F1" s="253"/>
    </row>
    <row r="2" spans="2:6" ht="15">
      <c r="B2" s="254"/>
      <c r="C2" s="255"/>
      <c r="D2" s="256"/>
      <c r="E2" s="255"/>
      <c r="F2" s="257"/>
    </row>
    <row r="3" spans="2:6" ht="14.25" customHeight="1">
      <c r="B3" s="254"/>
      <c r="C3" s="255"/>
      <c r="D3" s="256"/>
      <c r="E3" s="255"/>
      <c r="F3" s="257"/>
    </row>
    <row r="4" spans="2:6" ht="15">
      <c r="B4" s="254"/>
      <c r="C4" s="255"/>
      <c r="D4" s="256"/>
      <c r="E4" s="255"/>
      <c r="F4" s="258"/>
    </row>
    <row r="5" spans="2:6" ht="15">
      <c r="B5" s="254"/>
      <c r="C5" s="255"/>
      <c r="D5" s="256"/>
      <c r="E5" s="255"/>
      <c r="F5" s="258"/>
    </row>
    <row r="6" spans="2:6" ht="21.75" customHeight="1" thickBot="1">
      <c r="B6" s="259" t="s">
        <v>47</v>
      </c>
      <c r="C6" s="259" t="s">
        <v>48</v>
      </c>
      <c r="D6" s="260"/>
      <c r="E6" s="259" t="s">
        <v>49</v>
      </c>
      <c r="F6" s="259" t="s">
        <v>50</v>
      </c>
    </row>
    <row r="7" spans="2:6" ht="19.5" customHeight="1" thickTop="1">
      <c r="B7" s="264"/>
      <c r="C7" s="297" t="str">
        <f>'sk. A'!R11</f>
        <v>Saňák Adam</v>
      </c>
      <c r="D7" s="297" t="s">
        <v>14</v>
      </c>
      <c r="E7" s="297" t="str">
        <f>'sk. A'!T11</f>
        <v>Kotraba Jan</v>
      </c>
      <c r="F7" s="265"/>
    </row>
    <row r="8" spans="2:6" ht="19.5" customHeight="1">
      <c r="B8" s="266"/>
      <c r="C8" s="298" t="str">
        <f>'sk. A'!R12</f>
        <v>Konečný Dan</v>
      </c>
      <c r="D8" s="298" t="s">
        <v>14</v>
      </c>
      <c r="E8" s="298" t="str">
        <f>'sk. A'!T12</f>
        <v>Ruman Milan</v>
      </c>
      <c r="F8" s="267"/>
    </row>
    <row r="9" spans="1:6" ht="19.5" customHeight="1">
      <c r="A9" s="312" t="s">
        <v>51</v>
      </c>
      <c r="B9" s="266"/>
      <c r="C9" s="298" t="str">
        <f>'sk. A'!R13</f>
        <v>Kotraba Jan</v>
      </c>
      <c r="D9" s="298" t="s">
        <v>14</v>
      </c>
      <c r="E9" s="298" t="str">
        <f>'sk. A'!T13</f>
        <v>Konečný Dan</v>
      </c>
      <c r="F9" s="267"/>
    </row>
    <row r="10" spans="1:8" ht="21.75" customHeight="1">
      <c r="A10" s="312" t="s">
        <v>52</v>
      </c>
      <c r="B10" s="266"/>
      <c r="C10" s="298" t="str">
        <f>'sk. A'!R14</f>
        <v>Saňák Adam</v>
      </c>
      <c r="D10" s="298" t="s">
        <v>14</v>
      </c>
      <c r="E10" s="298" t="str">
        <f>'sk. A'!T14</f>
        <v>Konečný Dan</v>
      </c>
      <c r="F10" s="267"/>
      <c r="H10" s="270"/>
    </row>
    <row r="11" spans="2:11" ht="15.75">
      <c r="B11" s="266"/>
      <c r="C11" s="298" t="str">
        <f>'sk. A'!R15</f>
        <v>Kotraba Jan</v>
      </c>
      <c r="D11" s="298" t="s">
        <v>14</v>
      </c>
      <c r="E11" s="298" t="str">
        <f>'sk. A'!T15</f>
        <v>Ruman Milan</v>
      </c>
      <c r="F11" s="267"/>
      <c r="K11" s="270"/>
    </row>
    <row r="12" spans="1:6" ht="19.5" customHeight="1" thickBot="1">
      <c r="A12" s="313"/>
      <c r="B12" s="268"/>
      <c r="C12" s="299" t="str">
        <f>'sk. A'!R16</f>
        <v>Ruman Milan</v>
      </c>
      <c r="D12" s="299" t="s">
        <v>14</v>
      </c>
      <c r="E12" s="299" t="str">
        <f>'sk. A'!T16</f>
        <v>Saňák Adam</v>
      </c>
      <c r="F12" s="269"/>
    </row>
    <row r="13" spans="2:6" ht="19.5" customHeight="1" thickTop="1">
      <c r="B13" s="261"/>
      <c r="C13" s="303" t="str">
        <f>'sk. B'!R11</f>
        <v>Überall Dan</v>
      </c>
      <c r="D13" s="300" t="s">
        <v>14</v>
      </c>
      <c r="E13" s="304" t="str">
        <f>'sk. B'!T11</f>
        <v>Műnster Jaromír</v>
      </c>
      <c r="F13" s="261"/>
    </row>
    <row r="14" spans="2:6" ht="19.5" customHeight="1">
      <c r="B14" s="262"/>
      <c r="C14" s="305" t="str">
        <f>'sk. B'!R12</f>
        <v>Matula Martin</v>
      </c>
      <c r="D14" s="301" t="s">
        <v>14</v>
      </c>
      <c r="E14" s="306" t="str">
        <f>'sk. B'!T12</f>
        <v>Pinďák Pavel</v>
      </c>
      <c r="F14" s="262"/>
    </row>
    <row r="15" spans="1:6" ht="19.5" customHeight="1">
      <c r="A15" s="312" t="s">
        <v>51</v>
      </c>
      <c r="B15" s="262"/>
      <c r="C15" s="305" t="str">
        <f>'sk. B'!R13</f>
        <v>Műnster Jaromír</v>
      </c>
      <c r="D15" s="301" t="s">
        <v>14</v>
      </c>
      <c r="E15" s="306" t="str">
        <f>'sk. B'!T13</f>
        <v>Matula Martin</v>
      </c>
      <c r="F15" s="262"/>
    </row>
    <row r="16" spans="1:6" ht="19.5" customHeight="1">
      <c r="A16" s="312" t="s">
        <v>53</v>
      </c>
      <c r="B16" s="262"/>
      <c r="C16" s="305" t="str">
        <f>'sk. B'!R14</f>
        <v>Überall Dan</v>
      </c>
      <c r="D16" s="301" t="s">
        <v>14</v>
      </c>
      <c r="E16" s="306" t="str">
        <f>'sk. B'!T14</f>
        <v>Matula Martin</v>
      </c>
      <c r="F16" s="262"/>
    </row>
    <row r="17" spans="2:6" ht="19.5" customHeight="1">
      <c r="B17" s="262"/>
      <c r="C17" s="305" t="str">
        <f>'sk. B'!R15</f>
        <v>Műnster Jaromír</v>
      </c>
      <c r="D17" s="301" t="s">
        <v>14</v>
      </c>
      <c r="E17" s="306" t="str">
        <f>'sk. B'!T15</f>
        <v>Pinďák Pavel</v>
      </c>
      <c r="F17" s="262"/>
    </row>
    <row r="18" spans="1:6" ht="19.5" customHeight="1" thickBot="1">
      <c r="A18" s="313"/>
      <c r="B18" s="263"/>
      <c r="C18" s="307" t="str">
        <f>'sk. B'!R16</f>
        <v>Pinďák Pavel</v>
      </c>
      <c r="D18" s="302" t="s">
        <v>14</v>
      </c>
      <c r="E18" s="308" t="str">
        <f>'sk. B'!T16</f>
        <v>Überall Dan</v>
      </c>
      <c r="F18" s="263"/>
    </row>
    <row r="19" spans="1:6" ht="19.5" customHeight="1" thickTop="1">
      <c r="A19" s="314"/>
      <c r="B19" s="271"/>
      <c r="C19" s="309" t="str">
        <f>'sk. C'!R11</f>
        <v>Šiška Zdeněk</v>
      </c>
      <c r="D19" s="300" t="s">
        <v>14</v>
      </c>
      <c r="E19" s="310" t="str">
        <f>'sk. C'!T11</f>
        <v>Koudela Vladimír</v>
      </c>
      <c r="F19" s="296"/>
    </row>
    <row r="20" spans="1:6" ht="19.5" customHeight="1">
      <c r="A20" s="314"/>
      <c r="B20" s="262"/>
      <c r="C20" s="305" t="str">
        <f>'sk. C'!R12</f>
        <v>Máša Luděk</v>
      </c>
      <c r="D20" s="301" t="s">
        <v>14</v>
      </c>
      <c r="E20" s="306" t="str">
        <f>'sk. C'!T12</f>
        <v>Krajíček Aleš</v>
      </c>
      <c r="F20" s="261"/>
    </row>
    <row r="21" spans="1:6" ht="19.5" customHeight="1">
      <c r="A21" s="314" t="s">
        <v>51</v>
      </c>
      <c r="B21" s="271"/>
      <c r="C21" s="309" t="str">
        <f>'sk. C'!R13</f>
        <v>Koudela Vladimír</v>
      </c>
      <c r="D21" s="301" t="s">
        <v>14</v>
      </c>
      <c r="E21" s="310" t="str">
        <f>'sk. C'!T13</f>
        <v>Máša Luděk</v>
      </c>
      <c r="F21" s="271"/>
    </row>
    <row r="22" spans="1:6" ht="19.5" customHeight="1">
      <c r="A22" s="314" t="s">
        <v>54</v>
      </c>
      <c r="B22" s="262"/>
      <c r="C22" s="305" t="str">
        <f>'sk. C'!R14</f>
        <v>Šiška Zdeněk</v>
      </c>
      <c r="D22" s="301" t="s">
        <v>14</v>
      </c>
      <c r="E22" s="306" t="str">
        <f>'sk. C'!T14</f>
        <v>Máša Luděk</v>
      </c>
      <c r="F22" s="262"/>
    </row>
    <row r="23" spans="2:6" ht="19.5" customHeight="1">
      <c r="B23" s="261"/>
      <c r="C23" s="303" t="str">
        <f>'sk. C'!R15</f>
        <v>Koudela Vladimír</v>
      </c>
      <c r="D23" s="301" t="s">
        <v>14</v>
      </c>
      <c r="E23" s="304" t="str">
        <f>'sk. C'!T15</f>
        <v>Krajíček Aleš</v>
      </c>
      <c r="F23" s="261"/>
    </row>
    <row r="24" spans="1:6" ht="19.5" customHeight="1" thickBot="1">
      <c r="A24" s="313"/>
      <c r="B24" s="263"/>
      <c r="C24" s="307" t="str">
        <f>'sk. C'!R16</f>
        <v>Krajíček Aleš</v>
      </c>
      <c r="D24" s="302" t="s">
        <v>14</v>
      </c>
      <c r="E24" s="308" t="str">
        <f>'sk. C'!T16</f>
        <v>Šiška Zdeněk</v>
      </c>
      <c r="F24" s="263"/>
    </row>
    <row r="25" spans="1:6" ht="19.5" customHeight="1" thickTop="1">
      <c r="A25" s="314"/>
      <c r="B25" s="271"/>
      <c r="C25" s="309" t="str">
        <f>'sk. D'!T10</f>
        <v>Überall Roman</v>
      </c>
      <c r="D25" s="300" t="s">
        <v>14</v>
      </c>
      <c r="E25" s="310" t="str">
        <f>'sk. D'!V10</f>
        <v>Štefaník Drahoslav</v>
      </c>
      <c r="F25" s="271"/>
    </row>
    <row r="26" spans="2:6" ht="19.5" customHeight="1">
      <c r="B26" s="262"/>
      <c r="C26" s="305" t="str">
        <f>'sk. D'!T11</f>
        <v>Hrnčiřík Pavel</v>
      </c>
      <c r="D26" s="301" t="s">
        <v>14</v>
      </c>
      <c r="E26" s="306" t="str">
        <f>'sk. D'!V11</f>
        <v>Vaněk Radim</v>
      </c>
      <c r="F26" s="262"/>
    </row>
    <row r="27" spans="2:6" ht="19.5" customHeight="1">
      <c r="B27" s="261"/>
      <c r="C27" s="303" t="str">
        <f>'sk. D'!T12</f>
        <v>Štěpaník Michal</v>
      </c>
      <c r="D27" s="301" t="s">
        <v>14</v>
      </c>
      <c r="E27" s="304" t="str">
        <f>'sk. D'!V12</f>
        <v>Überall Roman</v>
      </c>
      <c r="F27" s="261"/>
    </row>
    <row r="28" spans="1:6" ht="19.5" customHeight="1">
      <c r="A28" s="312" t="s">
        <v>51</v>
      </c>
      <c r="B28" s="261"/>
      <c r="C28" s="303" t="str">
        <f>'sk. D'!T13</f>
        <v>Štefaník Drahoslav</v>
      </c>
      <c r="D28" s="301" t="s">
        <v>14</v>
      </c>
      <c r="E28" s="304" t="str">
        <f>'sk. D'!V13</f>
        <v>Hrnčiřík Pavel</v>
      </c>
      <c r="F28" s="261"/>
    </row>
    <row r="29" spans="1:6" ht="19.5" customHeight="1">
      <c r="A29" s="312" t="s">
        <v>55</v>
      </c>
      <c r="B29" s="261"/>
      <c r="C29" s="303" t="str">
        <f>'sk. D'!T14</f>
        <v>Vaněk Radim</v>
      </c>
      <c r="D29" s="301" t="s">
        <v>14</v>
      </c>
      <c r="E29" s="304" t="str">
        <f>'sk. D'!V14</f>
        <v>Štěpaník Michal</v>
      </c>
      <c r="F29" s="261"/>
    </row>
    <row r="30" spans="2:6" ht="19.5" customHeight="1">
      <c r="B30" s="262"/>
      <c r="C30" s="305" t="str">
        <f>'sk. D'!T15</f>
        <v>Überall Roman</v>
      </c>
      <c r="D30" s="301" t="s">
        <v>14</v>
      </c>
      <c r="E30" s="306" t="str">
        <f>'sk. D'!V15</f>
        <v>Hrnčiřík Pavel</v>
      </c>
      <c r="F30" s="262"/>
    </row>
    <row r="31" spans="2:6" ht="19.5" customHeight="1">
      <c r="B31" s="262"/>
      <c r="C31" s="305" t="str">
        <f>'sk. D'!T16</f>
        <v>Štefaník Drahoslav</v>
      </c>
      <c r="D31" s="301" t="s">
        <v>14</v>
      </c>
      <c r="E31" s="306" t="str">
        <f>'sk. D'!V16</f>
        <v>Vaněk Radim</v>
      </c>
      <c r="F31" s="262"/>
    </row>
    <row r="32" spans="2:6" ht="19.5" customHeight="1">
      <c r="B32" s="262"/>
      <c r="C32" s="305" t="str">
        <f>'sk. D'!T17</f>
        <v>Hrnčiřík Pavel</v>
      </c>
      <c r="D32" s="301" t="s">
        <v>14</v>
      </c>
      <c r="E32" s="306" t="str">
        <f>'sk. D'!V17</f>
        <v>Štěpaník Michal</v>
      </c>
      <c r="F32" s="262"/>
    </row>
    <row r="33" spans="2:6" ht="19.5" customHeight="1">
      <c r="B33" s="262"/>
      <c r="C33" s="305" t="str">
        <f>'sk. D'!T18</f>
        <v>Vaněk Radim</v>
      </c>
      <c r="D33" s="301" t="s">
        <v>14</v>
      </c>
      <c r="E33" s="306" t="str">
        <f>'sk. D'!V18</f>
        <v>Überall Roman</v>
      </c>
      <c r="F33" s="262"/>
    </row>
    <row r="34" spans="1:6" ht="19.5" customHeight="1" thickBot="1">
      <c r="A34" s="313"/>
      <c r="B34" s="263"/>
      <c r="C34" s="311" t="str">
        <f>'sk. D'!T19</f>
        <v>Štěpaník Michal</v>
      </c>
      <c r="D34" s="302" t="s">
        <v>14</v>
      </c>
      <c r="E34" s="308" t="str">
        <f>'sk. D'!V19</f>
        <v>Štefaník Drahoslav</v>
      </c>
      <c r="F34" s="263"/>
    </row>
    <row r="35" spans="1:6" ht="19.5" customHeight="1" thickTop="1">
      <c r="A35" s="314"/>
      <c r="B35" s="255"/>
      <c r="C35" s="255"/>
      <c r="D35" s="256"/>
      <c r="E35" s="255"/>
      <c r="F35" s="255"/>
    </row>
    <row r="36" spans="1:6" ht="19.5" customHeight="1">
      <c r="A36" s="314"/>
      <c r="B36" s="255"/>
      <c r="C36" s="255"/>
      <c r="D36" s="256"/>
      <c r="E36" s="255"/>
      <c r="F36" s="255"/>
    </row>
    <row r="37" spans="1:6" ht="19.5" customHeight="1">
      <c r="A37" s="314"/>
      <c r="B37" s="255"/>
      <c r="C37" s="255"/>
      <c r="D37" s="256"/>
      <c r="E37" s="255"/>
      <c r="F37" s="255"/>
    </row>
    <row r="38" spans="1:6" ht="19.5" customHeight="1">
      <c r="A38" s="314"/>
      <c r="B38" s="255"/>
      <c r="C38" s="255"/>
      <c r="D38" s="256"/>
      <c r="E38" s="255"/>
      <c r="F38" s="255"/>
    </row>
    <row r="39" spans="1:6" ht="19.5" customHeight="1">
      <c r="A39" s="314"/>
      <c r="B39" s="255"/>
      <c r="C39" s="255"/>
      <c r="D39" s="256"/>
      <c r="E39" s="255"/>
      <c r="F39" s="255"/>
    </row>
    <row r="40" spans="1:6" ht="19.5" customHeight="1">
      <c r="A40" s="314"/>
      <c r="B40" s="255"/>
      <c r="C40" s="255"/>
      <c r="D40" s="256"/>
      <c r="E40" s="255"/>
      <c r="F40" s="255"/>
    </row>
    <row r="41" spans="2:6" ht="54.75" customHeight="1">
      <c r="B41" s="270"/>
      <c r="C41" s="270"/>
      <c r="D41" s="272"/>
      <c r="E41" s="270"/>
      <c r="F41" s="270"/>
    </row>
    <row r="42" spans="2:6" ht="23.25" customHeight="1" thickBot="1">
      <c r="B42" s="270"/>
      <c r="C42" s="270"/>
      <c r="D42" s="272"/>
      <c r="E42" s="270"/>
      <c r="F42" s="270"/>
    </row>
    <row r="43" spans="2:6" ht="14.25" customHeight="1" thickTop="1">
      <c r="B43" s="250"/>
      <c r="C43" s="251"/>
      <c r="D43" s="252"/>
      <c r="E43" s="251"/>
      <c r="F43" s="253"/>
    </row>
    <row r="44" spans="2:6" ht="14.25" customHeight="1">
      <c r="B44" s="254"/>
      <c r="C44" s="255"/>
      <c r="D44" s="256"/>
      <c r="E44" s="255"/>
      <c r="F44" s="257"/>
    </row>
    <row r="45" spans="2:6" ht="14.25" customHeight="1">
      <c r="B45" s="254"/>
      <c r="C45" s="255"/>
      <c r="D45" s="256"/>
      <c r="E45" s="255"/>
      <c r="F45" s="257"/>
    </row>
    <row r="46" spans="2:6" ht="14.25" customHeight="1">
      <c r="B46" s="254"/>
      <c r="C46" s="255"/>
      <c r="D46" s="256"/>
      <c r="E46" s="255"/>
      <c r="F46" s="258"/>
    </row>
    <row r="47" spans="2:6" ht="14.25" customHeight="1">
      <c r="B47" s="254"/>
      <c r="C47" s="255"/>
      <c r="D47" s="256"/>
      <c r="E47" s="255"/>
      <c r="F47" s="258"/>
    </row>
    <row r="48" spans="2:6" ht="14.25" customHeight="1" thickBot="1">
      <c r="B48" s="273"/>
      <c r="C48" s="274"/>
      <c r="D48" s="275"/>
      <c r="E48" s="274"/>
      <c r="F48" s="276"/>
    </row>
    <row r="49" spans="2:6" ht="25.5" customHeight="1" thickBot="1" thickTop="1">
      <c r="B49" s="277" t="s">
        <v>47</v>
      </c>
      <c r="C49" s="277" t="s">
        <v>48</v>
      </c>
      <c r="D49" s="278"/>
      <c r="E49" s="277" t="s">
        <v>49</v>
      </c>
      <c r="F49" s="277" t="s">
        <v>50</v>
      </c>
    </row>
    <row r="50" spans="2:6" ht="22.5" customHeight="1" thickTop="1">
      <c r="B50" s="279"/>
      <c r="C50" s="280"/>
      <c r="D50" s="281" t="s">
        <v>14</v>
      </c>
      <c r="E50" s="282"/>
      <c r="F50" s="279"/>
    </row>
    <row r="51" spans="2:6" ht="22.5" customHeight="1">
      <c r="B51" s="279"/>
      <c r="C51" s="280"/>
      <c r="D51" s="281"/>
      <c r="E51" s="282"/>
      <c r="F51" s="279"/>
    </row>
    <row r="52" spans="2:6" ht="22.5" customHeight="1">
      <c r="B52" s="279"/>
      <c r="C52" s="280"/>
      <c r="D52" s="281"/>
      <c r="E52" s="282"/>
      <c r="F52" s="279"/>
    </row>
    <row r="53" spans="2:6" ht="22.5" customHeight="1">
      <c r="B53" s="279"/>
      <c r="C53" s="280"/>
      <c r="D53" s="281"/>
      <c r="E53" s="282"/>
      <c r="F53" s="279"/>
    </row>
    <row r="54" spans="2:6" ht="22.5" customHeight="1">
      <c r="B54" s="283"/>
      <c r="C54" s="284"/>
      <c r="D54" s="285" t="s">
        <v>14</v>
      </c>
      <c r="E54" s="286"/>
      <c r="F54" s="283"/>
    </row>
    <row r="55" spans="2:6" ht="22.5" customHeight="1">
      <c r="B55" s="287"/>
      <c r="C55" s="288"/>
      <c r="D55" s="289" t="s">
        <v>14</v>
      </c>
      <c r="E55" s="290"/>
      <c r="F55" s="287"/>
    </row>
    <row r="56" spans="2:6" ht="22.5" customHeight="1">
      <c r="B56" s="287"/>
      <c r="C56" s="288"/>
      <c r="D56" s="289" t="s">
        <v>14</v>
      </c>
      <c r="E56" s="290"/>
      <c r="F56" s="287"/>
    </row>
    <row r="57" spans="2:6" ht="22.5" customHeight="1">
      <c r="B57" s="287"/>
      <c r="C57" s="288"/>
      <c r="D57" s="289" t="s">
        <v>14</v>
      </c>
      <c r="E57" s="290"/>
      <c r="F57" s="287"/>
    </row>
    <row r="58" spans="2:6" ht="22.5" customHeight="1">
      <c r="B58" s="287"/>
      <c r="C58" s="288"/>
      <c r="D58" s="289" t="s">
        <v>14</v>
      </c>
      <c r="E58" s="290"/>
      <c r="F58" s="287"/>
    </row>
    <row r="59" spans="2:6" ht="22.5" customHeight="1">
      <c r="B59" s="287"/>
      <c r="C59" s="288"/>
      <c r="D59" s="289" t="s">
        <v>14</v>
      </c>
      <c r="E59" s="290"/>
      <c r="F59" s="287"/>
    </row>
    <row r="60" spans="2:6" ht="22.5" customHeight="1">
      <c r="B60" s="287"/>
      <c r="C60" s="288"/>
      <c r="D60" s="289" t="s">
        <v>14</v>
      </c>
      <c r="E60" s="290"/>
      <c r="F60" s="287"/>
    </row>
    <row r="61" spans="2:6" ht="22.5" customHeight="1">
      <c r="B61" s="287"/>
      <c r="C61" s="288"/>
      <c r="D61" s="289" t="s">
        <v>14</v>
      </c>
      <c r="E61" s="290"/>
      <c r="F61" s="287"/>
    </row>
    <row r="62" spans="2:6" ht="22.5" customHeight="1">
      <c r="B62" s="287"/>
      <c r="C62" s="288"/>
      <c r="D62" s="289" t="s">
        <v>14</v>
      </c>
      <c r="E62" s="290"/>
      <c r="F62" s="287"/>
    </row>
    <row r="63" spans="2:6" ht="22.5" customHeight="1">
      <c r="B63" s="287"/>
      <c r="C63" s="288"/>
      <c r="D63" s="289" t="s">
        <v>14</v>
      </c>
      <c r="E63" s="290"/>
      <c r="F63" s="287"/>
    </row>
    <row r="64" spans="2:6" ht="22.5" customHeight="1">
      <c r="B64" s="287"/>
      <c r="C64" s="288"/>
      <c r="D64" s="289" t="s">
        <v>14</v>
      </c>
      <c r="E64" s="290"/>
      <c r="F64" s="287"/>
    </row>
    <row r="65" spans="2:6" ht="22.5" customHeight="1">
      <c r="B65" s="291"/>
      <c r="C65" s="292"/>
      <c r="D65" s="293" t="s">
        <v>14</v>
      </c>
      <c r="E65" s="294"/>
      <c r="F65" s="291"/>
    </row>
    <row r="66" spans="2:6" ht="22.5" customHeight="1">
      <c r="B66" s="291"/>
      <c r="C66" s="292"/>
      <c r="D66" s="293" t="s">
        <v>14</v>
      </c>
      <c r="E66" s="294"/>
      <c r="F66" s="291"/>
    </row>
    <row r="67" spans="2:6" ht="22.5" customHeight="1">
      <c r="B67" s="291"/>
      <c r="C67" s="292"/>
      <c r="D67" s="293" t="s">
        <v>14</v>
      </c>
      <c r="E67" s="294"/>
      <c r="F67" s="291"/>
    </row>
    <row r="68" spans="2:6" ht="22.5" customHeight="1">
      <c r="B68" s="291"/>
      <c r="C68" s="292"/>
      <c r="D68" s="293" t="s">
        <v>14</v>
      </c>
      <c r="E68" s="294"/>
      <c r="F68" s="291"/>
    </row>
    <row r="69" spans="2:6" ht="22.5" customHeight="1">
      <c r="B69" s="291"/>
      <c r="C69" s="292"/>
      <c r="D69" s="293" t="s">
        <v>14</v>
      </c>
      <c r="E69" s="294"/>
      <c r="F69" s="291"/>
    </row>
    <row r="70" spans="2:6" ht="22.5" customHeight="1">
      <c r="B70" s="291"/>
      <c r="C70" s="292"/>
      <c r="D70" s="293" t="s">
        <v>14</v>
      </c>
      <c r="E70" s="294"/>
      <c r="F70" s="291"/>
    </row>
    <row r="71" spans="2:6" ht="22.5" customHeight="1">
      <c r="B71" s="291"/>
      <c r="C71" s="292"/>
      <c r="D71" s="293" t="s">
        <v>14</v>
      </c>
      <c r="E71" s="294"/>
      <c r="F71" s="291"/>
    </row>
    <row r="72" spans="2:6" ht="22.5" customHeight="1">
      <c r="B72" s="291"/>
      <c r="C72" s="292"/>
      <c r="D72" s="293" t="s">
        <v>14</v>
      </c>
      <c r="E72" s="294"/>
      <c r="F72" s="291"/>
    </row>
    <row r="73" spans="2:6" ht="22.5" customHeight="1">
      <c r="B73" s="291"/>
      <c r="C73" s="292"/>
      <c r="D73" s="293" t="s">
        <v>14</v>
      </c>
      <c r="E73" s="294"/>
      <c r="F73" s="291"/>
    </row>
    <row r="74" spans="2:6" ht="22.5" customHeight="1">
      <c r="B74" s="291"/>
      <c r="C74" s="292"/>
      <c r="D74" s="293" t="s">
        <v>14</v>
      </c>
      <c r="E74" s="294"/>
      <c r="F74" s="291"/>
    </row>
    <row r="75" spans="2:6" ht="25.5" customHeight="1">
      <c r="B75" s="270"/>
      <c r="C75" s="270"/>
      <c r="D75" s="272"/>
      <c r="E75" s="270"/>
      <c r="F75" s="270"/>
    </row>
    <row r="76" spans="2:6" ht="25.5" customHeight="1">
      <c r="B76" s="270"/>
      <c r="C76" s="270"/>
      <c r="D76" s="272"/>
      <c r="E76" s="270"/>
      <c r="F76" s="270"/>
    </row>
    <row r="77" spans="2:6" ht="24" customHeight="1">
      <c r="B77" s="270"/>
      <c r="C77" s="270"/>
      <c r="D77" s="272"/>
      <c r="E77" s="270"/>
      <c r="F77" s="270"/>
    </row>
    <row r="78" spans="2:6" ht="24" customHeight="1">
      <c r="B78" s="270"/>
      <c r="C78" s="270"/>
      <c r="D78" s="272"/>
      <c r="E78" s="270"/>
      <c r="F78" s="270"/>
    </row>
    <row r="79" spans="2:6" ht="24" customHeight="1">
      <c r="B79" s="270"/>
      <c r="C79" s="270"/>
      <c r="D79" s="272"/>
      <c r="E79" s="270"/>
      <c r="F79" s="270"/>
    </row>
    <row r="80" spans="2:6" ht="24" customHeight="1">
      <c r="B80" s="270"/>
      <c r="C80" s="270"/>
      <c r="D80" s="272"/>
      <c r="E80" s="270"/>
      <c r="F80" s="270"/>
    </row>
    <row r="81" spans="2:6" ht="24" customHeight="1">
      <c r="B81" s="270"/>
      <c r="C81" s="270"/>
      <c r="D81" s="272"/>
      <c r="E81" s="270"/>
      <c r="F81" s="270"/>
    </row>
    <row r="82" spans="2:6" ht="24" customHeight="1">
      <c r="B82" s="270"/>
      <c r="C82" s="270"/>
      <c r="D82" s="272"/>
      <c r="E82" s="270"/>
      <c r="F82" s="270"/>
    </row>
    <row r="83" spans="2:6" ht="24" customHeight="1">
      <c r="B83" s="270"/>
      <c r="C83" s="270"/>
      <c r="D83" s="272"/>
      <c r="E83" s="270"/>
      <c r="F83" s="270"/>
    </row>
    <row r="84" spans="2:6" ht="24" customHeight="1">
      <c r="B84" s="270"/>
      <c r="C84" s="270"/>
      <c r="D84" s="272"/>
      <c r="E84" s="270"/>
      <c r="F84" s="270"/>
    </row>
    <row r="85" spans="2:6" ht="24" customHeight="1">
      <c r="B85" s="270"/>
      <c r="C85" s="270"/>
      <c r="D85" s="272"/>
      <c r="E85" s="270"/>
      <c r="F85" s="270"/>
    </row>
    <row r="86" spans="2:6" ht="24" customHeight="1">
      <c r="B86" s="270"/>
      <c r="C86" s="270"/>
      <c r="D86" s="272"/>
      <c r="E86" s="270"/>
      <c r="F86" s="270"/>
    </row>
    <row r="87" spans="2:6" ht="24" customHeight="1">
      <c r="B87" s="270"/>
      <c r="C87" s="270"/>
      <c r="D87" s="272"/>
      <c r="E87" s="270"/>
      <c r="F87" s="270"/>
    </row>
    <row r="88" spans="2:6" ht="24" customHeight="1">
      <c r="B88" s="270"/>
      <c r="C88" s="270"/>
      <c r="D88" s="272"/>
      <c r="E88" s="270"/>
      <c r="F88" s="270"/>
    </row>
    <row r="89" spans="2:6" ht="24" customHeight="1">
      <c r="B89" s="270"/>
      <c r="C89" s="270"/>
      <c r="D89" s="272"/>
      <c r="E89" s="270"/>
      <c r="F89" s="270"/>
    </row>
    <row r="90" spans="2:6" ht="24" customHeight="1">
      <c r="B90" s="270"/>
      <c r="C90" s="270"/>
      <c r="D90" s="272"/>
      <c r="E90" s="270"/>
      <c r="F90" s="270"/>
    </row>
    <row r="91" spans="2:6" ht="24" customHeight="1">
      <c r="B91" s="270"/>
      <c r="C91" s="270"/>
      <c r="D91" s="272"/>
      <c r="E91" s="270"/>
      <c r="F91" s="270"/>
    </row>
    <row r="92" spans="2:6" ht="24" customHeight="1">
      <c r="B92" s="270"/>
      <c r="C92" s="270"/>
      <c r="D92" s="272"/>
      <c r="E92" s="270"/>
      <c r="F92" s="270"/>
    </row>
    <row r="93" spans="2:6" ht="24" customHeight="1">
      <c r="B93" s="270"/>
      <c r="C93" s="270"/>
      <c r="D93" s="272"/>
      <c r="E93" s="270"/>
      <c r="F93" s="270"/>
    </row>
    <row r="94" spans="2:6" ht="24" customHeight="1">
      <c r="B94" s="270"/>
      <c r="C94" s="270"/>
      <c r="D94" s="272"/>
      <c r="E94" s="270"/>
      <c r="F94" s="270"/>
    </row>
    <row r="95" spans="2:6" ht="24" customHeight="1">
      <c r="B95" s="270"/>
      <c r="C95" s="270"/>
      <c r="D95" s="272"/>
      <c r="E95" s="270"/>
      <c r="F95" s="270"/>
    </row>
    <row r="96" spans="2:6" ht="24" customHeight="1">
      <c r="B96" s="270"/>
      <c r="C96" s="270"/>
      <c r="D96" s="272"/>
      <c r="E96" s="270"/>
      <c r="F96" s="270"/>
    </row>
    <row r="97" spans="2:6" ht="24" customHeight="1">
      <c r="B97" s="270"/>
      <c r="C97" s="270"/>
      <c r="D97" s="272"/>
      <c r="E97" s="270"/>
      <c r="F97" s="270"/>
    </row>
    <row r="98" spans="2:6" ht="24" customHeight="1">
      <c r="B98" s="270"/>
      <c r="C98" s="270"/>
      <c r="D98" s="272"/>
      <c r="E98" s="270"/>
      <c r="F98" s="270"/>
    </row>
    <row r="99" spans="2:6" ht="24" customHeight="1">
      <c r="B99" s="270"/>
      <c r="C99" s="270"/>
      <c r="D99" s="272"/>
      <c r="E99" s="270"/>
      <c r="F99" s="270"/>
    </row>
    <row r="100" spans="2:6" ht="24" customHeight="1">
      <c r="B100" s="270"/>
      <c r="C100" s="270"/>
      <c r="D100" s="272"/>
      <c r="E100" s="270"/>
      <c r="F100" s="270"/>
    </row>
    <row r="101" spans="2:6" ht="24" customHeight="1">
      <c r="B101" s="270"/>
      <c r="C101" s="270"/>
      <c r="D101" s="272"/>
      <c r="E101" s="270"/>
      <c r="F101" s="270"/>
    </row>
    <row r="102" spans="2:6" ht="24" customHeight="1">
      <c r="B102" s="270"/>
      <c r="C102" s="270"/>
      <c r="D102" s="272"/>
      <c r="E102" s="270"/>
      <c r="F102" s="270"/>
    </row>
    <row r="103" spans="2:6" ht="24" customHeight="1">
      <c r="B103" s="270"/>
      <c r="C103" s="270"/>
      <c r="D103" s="272"/>
      <c r="E103" s="270"/>
      <c r="F103" s="270"/>
    </row>
    <row r="104" spans="1:6" ht="24" customHeight="1">
      <c r="A104" s="312" t="s">
        <v>58</v>
      </c>
      <c r="B104" s="270" t="s">
        <v>59</v>
      </c>
      <c r="C104" s="270"/>
      <c r="D104" s="272"/>
      <c r="E104" s="270"/>
      <c r="F104" s="270"/>
    </row>
    <row r="105" spans="2:6" ht="24" customHeight="1">
      <c r="B105" s="270"/>
      <c r="C105" s="270"/>
      <c r="D105" s="272"/>
      <c r="E105" s="270"/>
      <c r="F105" s="270"/>
    </row>
    <row r="106" spans="1:6" ht="24" customHeight="1">
      <c r="A106" s="312" t="s">
        <v>57</v>
      </c>
      <c r="B106" s="270"/>
      <c r="C106" s="270"/>
      <c r="D106" s="272"/>
      <c r="E106" s="270"/>
      <c r="F106" s="270"/>
    </row>
    <row r="107" spans="2:6" ht="24" customHeight="1">
      <c r="B107" s="270"/>
      <c r="C107" s="270"/>
      <c r="D107" s="272"/>
      <c r="E107" s="270"/>
      <c r="F107" s="270"/>
    </row>
    <row r="108" spans="2:6" ht="24" customHeight="1">
      <c r="B108" s="270"/>
      <c r="C108" s="270"/>
      <c r="D108" s="272"/>
      <c r="E108" s="270"/>
      <c r="F108" s="270"/>
    </row>
    <row r="109" spans="2:6" ht="24" customHeight="1">
      <c r="B109" s="270"/>
      <c r="C109" s="270"/>
      <c r="D109" s="272"/>
      <c r="E109" s="270"/>
      <c r="F109" s="270"/>
    </row>
    <row r="110" spans="1:6" ht="24" customHeight="1">
      <c r="A110" s="312" t="s">
        <v>56</v>
      </c>
      <c r="B110" s="270"/>
      <c r="C110" s="270"/>
      <c r="D110" s="272"/>
      <c r="E110" s="270"/>
      <c r="F110" s="270"/>
    </row>
    <row r="111" spans="2:6" ht="24" customHeight="1">
      <c r="B111" s="270"/>
      <c r="C111" s="270"/>
      <c r="D111" s="272"/>
      <c r="E111" s="270"/>
      <c r="F111" s="270"/>
    </row>
    <row r="112" spans="2:6" ht="24" customHeight="1">
      <c r="B112" s="270"/>
      <c r="C112" s="270"/>
      <c r="D112" s="272"/>
      <c r="E112" s="270"/>
      <c r="F112" s="270"/>
    </row>
    <row r="113" spans="2:6" ht="15">
      <c r="B113" s="270"/>
      <c r="C113" s="270"/>
      <c r="D113" s="272"/>
      <c r="E113" s="270"/>
      <c r="F113" s="270"/>
    </row>
    <row r="114" spans="2:6" ht="15">
      <c r="B114" s="270"/>
      <c r="C114" s="270"/>
      <c r="D114" s="272"/>
      <c r="E114" s="270"/>
      <c r="F114" s="270"/>
    </row>
    <row r="115" spans="2:6" ht="15">
      <c r="B115" s="270"/>
      <c r="C115" s="270"/>
      <c r="D115" s="272"/>
      <c r="E115" s="270"/>
      <c r="F115" s="270"/>
    </row>
    <row r="116" spans="2:6" ht="15">
      <c r="B116" s="270"/>
      <c r="C116" s="270"/>
      <c r="D116" s="272"/>
      <c r="E116" s="270"/>
      <c r="F116" s="270"/>
    </row>
    <row r="117" spans="2:6" ht="21.75" customHeight="1">
      <c r="B117" s="270"/>
      <c r="C117" s="270"/>
      <c r="D117" s="272"/>
      <c r="E117" s="270"/>
      <c r="F117" s="270"/>
    </row>
    <row r="118" spans="2:6" ht="15">
      <c r="B118" s="270"/>
      <c r="C118" s="270"/>
      <c r="D118" s="272"/>
      <c r="E118" s="270"/>
      <c r="F118" s="270"/>
    </row>
    <row r="119" spans="2:6" ht="15">
      <c r="B119" s="270"/>
      <c r="C119" s="270"/>
      <c r="D119" s="272"/>
      <c r="E119" s="270"/>
      <c r="F119" s="270"/>
    </row>
    <row r="120" spans="2:6" ht="15">
      <c r="B120" s="270"/>
      <c r="C120" s="270"/>
      <c r="D120" s="272"/>
      <c r="E120" s="270"/>
      <c r="F120" s="270"/>
    </row>
    <row r="121" spans="2:6" ht="15">
      <c r="B121" s="270"/>
      <c r="C121" s="270"/>
      <c r="D121" s="272"/>
      <c r="E121" s="270"/>
      <c r="F121" s="270"/>
    </row>
    <row r="122" spans="2:6" ht="15">
      <c r="B122" s="270"/>
      <c r="C122" s="270"/>
      <c r="D122" s="272"/>
      <c r="E122" s="270"/>
      <c r="F122" s="270"/>
    </row>
    <row r="123" spans="2:6" ht="15">
      <c r="B123" s="270"/>
      <c r="C123" s="270"/>
      <c r="D123" s="272"/>
      <c r="E123" s="270"/>
      <c r="F123" s="270"/>
    </row>
    <row r="124" spans="2:6" ht="15">
      <c r="B124" s="270"/>
      <c r="C124" s="270"/>
      <c r="D124" s="272"/>
      <c r="E124" s="270"/>
      <c r="F124" s="270"/>
    </row>
    <row r="125" spans="2:6" ht="15">
      <c r="B125" s="270"/>
      <c r="C125" s="270"/>
      <c r="D125" s="272"/>
      <c r="E125" s="270"/>
      <c r="F125" s="270"/>
    </row>
    <row r="126" spans="2:6" ht="15">
      <c r="B126" s="270"/>
      <c r="C126" s="270"/>
      <c r="D126" s="272"/>
      <c r="E126" s="270"/>
      <c r="F126" s="270"/>
    </row>
    <row r="127" spans="2:6" ht="15">
      <c r="B127" s="270"/>
      <c r="C127" s="270"/>
      <c r="D127" s="272"/>
      <c r="E127" s="270"/>
      <c r="F127" s="270"/>
    </row>
    <row r="128" spans="2:6" ht="15">
      <c r="B128" s="270"/>
      <c r="C128" s="270"/>
      <c r="D128" s="272"/>
      <c r="E128" s="270"/>
      <c r="F128" s="270"/>
    </row>
    <row r="129" spans="2:6" ht="15">
      <c r="B129" s="270"/>
      <c r="C129" s="270"/>
      <c r="D129" s="272"/>
      <c r="E129" s="270"/>
      <c r="F129" s="270"/>
    </row>
    <row r="130" spans="2:6" ht="15">
      <c r="B130" s="270"/>
      <c r="C130" s="270"/>
      <c r="D130" s="272"/>
      <c r="E130" s="270"/>
      <c r="F130" s="270"/>
    </row>
    <row r="131" spans="2:6" ht="15">
      <c r="B131" s="270"/>
      <c r="C131" s="270"/>
      <c r="D131" s="272"/>
      <c r="E131" s="270"/>
      <c r="F131" s="270"/>
    </row>
    <row r="132" spans="2:6" ht="15">
      <c r="B132" s="270"/>
      <c r="C132" s="270"/>
      <c r="D132" s="272"/>
      <c r="E132" s="270"/>
      <c r="F132" s="270"/>
    </row>
    <row r="133" spans="2:6" ht="15">
      <c r="B133" s="270"/>
      <c r="C133" s="270"/>
      <c r="D133" s="272"/>
      <c r="E133" s="270"/>
      <c r="F133" s="270"/>
    </row>
    <row r="134" spans="2:6" ht="15">
      <c r="B134" s="270"/>
      <c r="C134" s="270"/>
      <c r="D134" s="272"/>
      <c r="E134" s="270"/>
      <c r="F134" s="270"/>
    </row>
    <row r="135" spans="2:6" ht="15">
      <c r="B135" s="270"/>
      <c r="C135" s="270"/>
      <c r="D135" s="272"/>
      <c r="E135" s="270"/>
      <c r="F135" s="270"/>
    </row>
    <row r="136" spans="2:6" ht="15">
      <c r="B136" s="270"/>
      <c r="C136" s="270"/>
      <c r="D136" s="272"/>
      <c r="E136" s="270"/>
      <c r="F136" s="270"/>
    </row>
    <row r="137" spans="2:6" ht="15">
      <c r="B137" s="270"/>
      <c r="C137" s="270"/>
      <c r="D137" s="272"/>
      <c r="E137" s="270"/>
      <c r="F137" s="270"/>
    </row>
    <row r="138" spans="2:6" ht="15">
      <c r="B138" s="270"/>
      <c r="C138" s="270"/>
      <c r="D138" s="272"/>
      <c r="E138" s="270"/>
      <c r="F138" s="270"/>
    </row>
    <row r="139" spans="2:6" ht="15">
      <c r="B139" s="270"/>
      <c r="C139" s="270"/>
      <c r="D139" s="272"/>
      <c r="E139" s="270"/>
      <c r="F139" s="270"/>
    </row>
    <row r="140" spans="2:6" ht="15">
      <c r="B140" s="270"/>
      <c r="C140" s="270"/>
      <c r="D140" s="272"/>
      <c r="E140" s="270"/>
      <c r="F140" s="270"/>
    </row>
    <row r="141" spans="2:6" ht="15">
      <c r="B141" s="270"/>
      <c r="C141" s="270"/>
      <c r="D141" s="272"/>
      <c r="E141" s="270"/>
      <c r="F141" s="270"/>
    </row>
    <row r="142" spans="2:6" ht="15">
      <c r="B142" s="270"/>
      <c r="C142" s="270"/>
      <c r="D142" s="272"/>
      <c r="E142" s="270"/>
      <c r="F142" s="270"/>
    </row>
    <row r="143" spans="2:6" ht="15">
      <c r="B143" s="270"/>
      <c r="C143" s="270"/>
      <c r="D143" s="272"/>
      <c r="E143" s="270"/>
      <c r="F143" s="270"/>
    </row>
    <row r="144" spans="2:6" ht="15">
      <c r="B144" s="270"/>
      <c r="C144" s="270"/>
      <c r="D144" s="272"/>
      <c r="E144" s="270"/>
      <c r="F144" s="270"/>
    </row>
    <row r="145" spans="2:6" ht="15">
      <c r="B145" s="270"/>
      <c r="C145" s="270"/>
      <c r="D145" s="272"/>
      <c r="E145" s="270"/>
      <c r="F145" s="270"/>
    </row>
    <row r="146" spans="2:6" ht="15">
      <c r="B146" s="270"/>
      <c r="C146" s="270"/>
      <c r="D146" s="272"/>
      <c r="E146" s="270"/>
      <c r="F146" s="270"/>
    </row>
    <row r="147" spans="2:6" ht="15">
      <c r="B147" s="270"/>
      <c r="C147" s="270"/>
      <c r="D147" s="272"/>
      <c r="E147" s="270"/>
      <c r="F147" s="270"/>
    </row>
    <row r="148" spans="2:6" ht="15">
      <c r="B148" s="270"/>
      <c r="C148" s="270"/>
      <c r="D148" s="272"/>
      <c r="E148" s="270"/>
      <c r="F148" s="270"/>
    </row>
    <row r="149" spans="2:6" ht="15">
      <c r="B149" s="270"/>
      <c r="C149" s="270"/>
      <c r="D149" s="272"/>
      <c r="E149" s="270"/>
      <c r="F149" s="270"/>
    </row>
    <row r="150" spans="2:6" ht="15">
      <c r="B150" s="270"/>
      <c r="C150" s="270"/>
      <c r="D150" s="272"/>
      <c r="E150" s="270"/>
      <c r="F150" s="270"/>
    </row>
    <row r="151" spans="2:6" ht="15">
      <c r="B151" s="270"/>
      <c r="C151" s="270"/>
      <c r="D151" s="272"/>
      <c r="E151" s="270"/>
      <c r="F151" s="270"/>
    </row>
    <row r="152" spans="2:6" ht="15">
      <c r="B152" s="270"/>
      <c r="C152" s="270"/>
      <c r="D152" s="272"/>
      <c r="E152" s="270"/>
      <c r="F152" s="270"/>
    </row>
    <row r="153" spans="2:6" ht="15">
      <c r="B153" s="270"/>
      <c r="C153" s="270"/>
      <c r="D153" s="272"/>
      <c r="E153" s="270"/>
      <c r="F153" s="270"/>
    </row>
    <row r="154" spans="2:6" ht="15">
      <c r="B154" s="270"/>
      <c r="C154" s="270"/>
      <c r="D154" s="272"/>
      <c r="E154" s="270"/>
      <c r="F154" s="270"/>
    </row>
    <row r="155" spans="2:6" ht="15">
      <c r="B155" s="270"/>
      <c r="C155" s="270"/>
      <c r="D155" s="272"/>
      <c r="E155" s="270"/>
      <c r="F155" s="270"/>
    </row>
    <row r="156" spans="2:6" ht="15">
      <c r="B156" s="270"/>
      <c r="C156" s="270"/>
      <c r="D156" s="272"/>
      <c r="E156" s="270"/>
      <c r="F156" s="270"/>
    </row>
    <row r="157" spans="2:6" ht="15">
      <c r="B157" s="270"/>
      <c r="C157" s="270"/>
      <c r="D157" s="272"/>
      <c r="E157" s="270"/>
      <c r="F157" s="270"/>
    </row>
    <row r="158" spans="2:6" ht="15">
      <c r="B158" s="270"/>
      <c r="C158" s="270"/>
      <c r="D158" s="272"/>
      <c r="E158" s="270"/>
      <c r="F158" s="270"/>
    </row>
    <row r="159" spans="2:6" ht="15">
      <c r="B159" s="270"/>
      <c r="C159" s="270"/>
      <c r="D159" s="272"/>
      <c r="E159" s="270"/>
      <c r="F159" s="270"/>
    </row>
    <row r="160" spans="2:6" ht="15">
      <c r="B160" s="270"/>
      <c r="C160" s="270"/>
      <c r="D160" s="272"/>
      <c r="E160" s="270"/>
      <c r="F160" s="270"/>
    </row>
    <row r="161" spans="2:6" ht="15">
      <c r="B161" s="270"/>
      <c r="C161" s="270"/>
      <c r="D161" s="272"/>
      <c r="E161" s="270"/>
      <c r="F161" s="270"/>
    </row>
    <row r="162" spans="2:6" ht="15">
      <c r="B162" s="270"/>
      <c r="C162" s="270"/>
      <c r="D162" s="272"/>
      <c r="E162" s="270"/>
      <c r="F162" s="270"/>
    </row>
    <row r="163" spans="2:6" ht="15">
      <c r="B163" s="270"/>
      <c r="C163" s="270"/>
      <c r="D163" s="272"/>
      <c r="E163" s="270"/>
      <c r="F163" s="270"/>
    </row>
    <row r="164" spans="2:6" ht="15">
      <c r="B164" s="270"/>
      <c r="C164" s="270"/>
      <c r="D164" s="272"/>
      <c r="E164" s="270"/>
      <c r="F164" s="270"/>
    </row>
    <row r="165" spans="2:6" ht="15">
      <c r="B165" s="270"/>
      <c r="C165" s="270"/>
      <c r="D165" s="272"/>
      <c r="E165" s="270"/>
      <c r="F165" s="270"/>
    </row>
    <row r="166" spans="2:6" ht="15">
      <c r="B166" s="270"/>
      <c r="C166" s="270"/>
      <c r="D166" s="272"/>
      <c r="E166" s="270"/>
      <c r="F166" s="270"/>
    </row>
    <row r="167" spans="2:6" ht="15">
      <c r="B167" s="270"/>
      <c r="C167" s="270"/>
      <c r="D167" s="272"/>
      <c r="E167" s="270"/>
      <c r="F167" s="270"/>
    </row>
    <row r="168" spans="2:6" ht="15">
      <c r="B168" s="270"/>
      <c r="C168" s="270"/>
      <c r="D168" s="272"/>
      <c r="E168" s="270"/>
      <c r="F168" s="270"/>
    </row>
    <row r="169" spans="2:6" ht="15">
      <c r="B169" s="270"/>
      <c r="C169" s="270"/>
      <c r="D169" s="272"/>
      <c r="E169" s="270"/>
      <c r="F169" s="270"/>
    </row>
    <row r="170" spans="2:6" ht="15">
      <c r="B170" s="270"/>
      <c r="C170" s="270"/>
      <c r="D170" s="272"/>
      <c r="E170" s="270"/>
      <c r="F170" s="270"/>
    </row>
    <row r="171" spans="2:6" ht="15">
      <c r="B171" s="270"/>
      <c r="C171" s="270"/>
      <c r="D171" s="272"/>
      <c r="E171" s="270"/>
      <c r="F171" s="270"/>
    </row>
    <row r="172" spans="2:6" ht="15">
      <c r="B172" s="270"/>
      <c r="C172" s="270"/>
      <c r="D172" s="272"/>
      <c r="E172" s="270"/>
      <c r="F172" s="270"/>
    </row>
    <row r="173" spans="2:6" ht="15">
      <c r="B173" s="270"/>
      <c r="C173" s="270"/>
      <c r="D173" s="272"/>
      <c r="E173" s="270"/>
      <c r="F173" s="270"/>
    </row>
    <row r="174" spans="2:6" ht="15">
      <c r="B174" s="270"/>
      <c r="C174" s="270"/>
      <c r="D174" s="272"/>
      <c r="E174" s="270"/>
      <c r="F174" s="270"/>
    </row>
    <row r="175" spans="2:6" ht="15">
      <c r="B175" s="270"/>
      <c r="C175" s="270"/>
      <c r="D175" s="272"/>
      <c r="E175" s="270"/>
      <c r="F175" s="270"/>
    </row>
    <row r="176" spans="2:6" ht="15">
      <c r="B176" s="270"/>
      <c r="C176" s="270"/>
      <c r="D176" s="272"/>
      <c r="E176" s="270"/>
      <c r="F176" s="270"/>
    </row>
    <row r="177" spans="2:6" ht="15">
      <c r="B177" s="270"/>
      <c r="C177" s="270"/>
      <c r="D177" s="272"/>
      <c r="E177" s="270"/>
      <c r="F177" s="270"/>
    </row>
    <row r="178" spans="2:6" ht="15">
      <c r="B178" s="270"/>
      <c r="C178" s="270"/>
      <c r="D178" s="272"/>
      <c r="E178" s="270"/>
      <c r="F178" s="270"/>
    </row>
    <row r="179" spans="2:6" ht="15">
      <c r="B179" s="270"/>
      <c r="C179" s="270"/>
      <c r="D179" s="272"/>
      <c r="E179" s="270"/>
      <c r="F179" s="270"/>
    </row>
    <row r="349" ht="15" hidden="1"/>
    <row r="352" ht="15">
      <c r="A352" s="312" t="s">
        <v>60</v>
      </c>
    </row>
    <row r="354" ht="15">
      <c r="J354" t="s">
        <v>61</v>
      </c>
    </row>
  </sheetData>
  <sheetProtection/>
  <printOptions/>
  <pageMargins left="0.7" right="0.7" top="0.787401575" bottom="0.787401575" header="0.3" footer="0.3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2014-09-30T14:07:09Z</cp:lastPrinted>
  <dcterms:created xsi:type="dcterms:W3CDTF">2010-08-24T10:15:51Z</dcterms:created>
  <dcterms:modified xsi:type="dcterms:W3CDTF">2014-11-01T12:52:50Z</dcterms:modified>
  <cp:category/>
  <cp:version/>
  <cp:contentType/>
  <cp:contentStatus/>
</cp:coreProperties>
</file>