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0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'List1'!$A$1:$G$39</definedName>
  </definedNames>
  <calcPr fullCalcOnLoad="1"/>
</workbook>
</file>

<file path=xl/sharedStrings.xml><?xml version="1.0" encoding="utf-8"?>
<sst xmlns="http://schemas.openxmlformats.org/spreadsheetml/2006/main" count="305" uniqueCount="69">
  <si>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</si>
  <si>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</si>
  <si>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</si>
  <si>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</si>
  <si>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</si>
  <si>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</si>
  <si>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</si>
  <si>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</si>
  <si>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</si>
  <si>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</si>
  <si>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</si>
  <si>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</si>
  <si>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</si>
  <si>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</si>
  <si>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</si>
  <si>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</si>
  <si>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</si>
  <si>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</si>
  <si>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</si>
  <si>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</si>
  <si>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</si>
  <si>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</si>
  <si>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</si>
  <si>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</si>
  <si>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</si>
  <si>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</si>
  <si>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Dan</t>
  </si>
  <si>
    <t>Šiška Zdeněk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</si>
  <si>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</si>
  <si>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</si>
  <si>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</si>
  <si>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</si>
  <si>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</si>
  <si>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</si>
  <si>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</si>
  <si>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</si>
  <si>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</si>
  <si>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</si>
  <si>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</si>
  <si>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Štefaník Drahoslav</t>
  </si>
  <si>
    <t>Matula Martin</t>
  </si>
  <si>
    <t>Konečný Dan</t>
  </si>
  <si>
    <t>Štěpaník Michal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</si>
  <si>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</si>
  <si>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</si>
  <si>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</si>
  <si>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</si>
  <si>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</si>
  <si>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</si>
  <si>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</si>
  <si>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</si>
  <si>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skupina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</si>
  <si>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</si>
  <si>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</si>
  <si>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</si>
  <si>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</si>
  <si>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</si>
  <si>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</si>
  <si>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</si>
  <si>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</si>
  <si>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</si>
  <si>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</si>
  <si>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</t>
  </si>
  <si>
    <t>2.</t>
  </si>
  <si>
    <t>3.</t>
  </si>
  <si>
    <t>4.</t>
  </si>
  <si>
    <t>5.</t>
  </si>
  <si>
    <t>Tomeček Josef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</si>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</sst>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0070C0"/>
      </right>
      <top style="medium">
        <color rgb="FFFF0000"/>
      </top>
      <bottom style="double">
        <color rgb="FFFF0000"/>
      </bottom>
    </border>
    <border>
      <left style="thin">
        <color rgb="FF0070C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ck">
        <color rgb="FF0070C0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49" fontId="56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4" fillId="36" borderId="0" xfId="0" applyFont="1" applyFill="1" applyAlignment="1">
      <alignment/>
    </xf>
    <xf numFmtId="0" fontId="57" fillId="36" borderId="0" xfId="0" applyFont="1" applyFill="1" applyBorder="1" applyAlignment="1">
      <alignment/>
    </xf>
    <xf numFmtId="0" fontId="58" fillId="36" borderId="0" xfId="0" applyFont="1" applyFill="1" applyBorder="1" applyAlignment="1">
      <alignment/>
    </xf>
    <xf numFmtId="0" fontId="54" fillId="36" borderId="0" xfId="0" applyFont="1" applyFill="1" applyBorder="1" applyAlignment="1">
      <alignment/>
    </xf>
    <xf numFmtId="49" fontId="54" fillId="36" borderId="0" xfId="0" applyNumberFormat="1" applyFont="1" applyFill="1" applyAlignment="1">
      <alignment horizontal="center"/>
    </xf>
    <xf numFmtId="49" fontId="54" fillId="36" borderId="0" xfId="0" applyNumberFormat="1" applyFont="1" applyFill="1" applyBorder="1" applyAlignment="1">
      <alignment horizontal="center" vertical="center"/>
    </xf>
    <xf numFmtId="49" fontId="54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54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56" fillId="25" borderId="16" xfId="0" applyNumberFormat="1" applyFont="1" applyFill="1" applyBorder="1" applyAlignment="1">
      <alignment horizontal="center"/>
    </xf>
    <xf numFmtId="49" fontId="56" fillId="25" borderId="14" xfId="34" applyNumberFormat="1" applyFont="1" applyFill="1" applyBorder="1" applyAlignment="1">
      <alignment horizontal="center"/>
    </xf>
    <xf numFmtId="0" fontId="56" fillId="25" borderId="14" xfId="0" applyNumberFormat="1" applyFont="1" applyFill="1" applyBorder="1" applyAlignment="1">
      <alignment horizontal="center"/>
    </xf>
    <xf numFmtId="0" fontId="56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56" fillId="25" borderId="18" xfId="0" applyNumberFormat="1" applyFont="1" applyFill="1" applyBorder="1" applyAlignment="1" applyProtection="1">
      <alignment horizontal="center" vertical="center"/>
      <protection locked="0"/>
    </xf>
    <xf numFmtId="0" fontId="56" fillId="25" borderId="19" xfId="0" applyNumberFormat="1" applyFont="1" applyFill="1" applyBorder="1" applyAlignment="1" applyProtection="1">
      <alignment horizontal="center" vertical="center"/>
      <protection locked="0"/>
    </xf>
    <xf numFmtId="0" fontId="56" fillId="25" borderId="20" xfId="0" applyNumberFormat="1" applyFont="1" applyFill="1" applyBorder="1" applyAlignment="1" applyProtection="1">
      <alignment horizontal="center" vertical="center"/>
      <protection locked="0"/>
    </xf>
    <xf numFmtId="0" fontId="56" fillId="25" borderId="21" xfId="0" applyNumberFormat="1" applyFont="1" applyFill="1" applyBorder="1" applyAlignment="1" applyProtection="1">
      <alignment horizontal="center" vertical="center"/>
      <protection locked="0"/>
    </xf>
    <xf numFmtId="0" fontId="56" fillId="25" borderId="16" xfId="0" applyNumberFormat="1" applyFont="1" applyFill="1" applyBorder="1" applyAlignment="1" applyProtection="1">
      <alignment horizontal="center" vertical="center"/>
      <protection locked="0"/>
    </xf>
    <xf numFmtId="0" fontId="56" fillId="25" borderId="17" xfId="0" applyNumberFormat="1" applyFont="1" applyFill="1" applyBorder="1" applyAlignment="1" applyProtection="1">
      <alignment horizontal="center" vertical="center"/>
      <protection locked="0"/>
    </xf>
    <xf numFmtId="0" fontId="56" fillId="25" borderId="15" xfId="0" applyNumberFormat="1" applyFont="1" applyFill="1" applyBorder="1" applyAlignment="1" applyProtection="1">
      <alignment vertical="center"/>
      <protection/>
    </xf>
    <xf numFmtId="0" fontId="56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59" fillId="25" borderId="22" xfId="50" applyNumberFormat="1" applyFont="1" applyBorder="1" applyAlignment="1">
      <alignment horizontal="center" vertical="center"/>
      <protection/>
    </xf>
    <xf numFmtId="0" fontId="56" fillId="25" borderId="23" xfId="50" applyNumberFormat="1" applyFont="1" applyBorder="1" applyAlignment="1">
      <alignment horizontal="center" vertical="center"/>
      <protection/>
    </xf>
    <xf numFmtId="0" fontId="56" fillId="25" borderId="24" xfId="50" applyFont="1" applyBorder="1" applyAlignment="1">
      <alignment horizontal="center"/>
      <protection/>
    </xf>
    <xf numFmtId="0" fontId="56" fillId="25" borderId="18" xfId="50" applyFont="1" applyBorder="1" applyAlignment="1">
      <alignment horizontal="center"/>
      <protection/>
    </xf>
    <xf numFmtId="0" fontId="56" fillId="25" borderId="15" xfId="50" applyFont="1" applyBorder="1" applyAlignment="1">
      <alignment horizontal="center"/>
      <protection/>
    </xf>
    <xf numFmtId="0" fontId="56" fillId="25" borderId="19" xfId="50" applyFont="1" applyBorder="1" applyAlignment="1">
      <alignment horizontal="center"/>
      <protection/>
    </xf>
    <xf numFmtId="0" fontId="60" fillId="25" borderId="25" xfId="0" applyFont="1" applyFill="1" applyBorder="1" applyAlignment="1" applyProtection="1">
      <alignment horizontal="left" indent="1"/>
      <protection locked="0"/>
    </xf>
    <xf numFmtId="0" fontId="60" fillId="25" borderId="26" xfId="0" applyFont="1" applyFill="1" applyBorder="1" applyAlignment="1" applyProtection="1">
      <alignment horizontal="left" indent="1"/>
      <protection locked="0"/>
    </xf>
    <xf numFmtId="0" fontId="61" fillId="25" borderId="27" xfId="50" applyNumberFormat="1" applyFont="1" applyBorder="1" applyAlignment="1">
      <alignment horizontal="center" vertical="center"/>
      <protection/>
    </xf>
    <xf numFmtId="0" fontId="61" fillId="34" borderId="28" xfId="0" applyNumberFormat="1" applyFont="1" applyFill="1" applyBorder="1" applyAlignment="1">
      <alignment horizontal="center" vertical="center"/>
    </xf>
    <xf numFmtId="0" fontId="61" fillId="38" borderId="29" xfId="0" applyNumberFormat="1" applyFont="1" applyFill="1" applyBorder="1" applyAlignment="1">
      <alignment horizontal="center" vertical="center"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25" borderId="30" xfId="50" applyNumberFormat="1" applyFont="1" applyBorder="1" applyAlignment="1" applyProtection="1">
      <alignment horizontal="center" vertical="center"/>
      <protection locked="0"/>
    </xf>
    <xf numFmtId="0" fontId="60" fillId="25" borderId="27" xfId="50" applyNumberFormat="1" applyFont="1" applyBorder="1" applyAlignment="1">
      <alignment horizontal="center" vertical="center"/>
      <protection/>
    </xf>
    <xf numFmtId="0" fontId="60" fillId="25" borderId="31" xfId="50" applyNumberFormat="1" applyFont="1" applyBorder="1" applyAlignment="1">
      <alignment horizontal="right" vertical="center"/>
      <protection/>
    </xf>
    <xf numFmtId="0" fontId="60" fillId="25" borderId="31" xfId="50" applyNumberFormat="1" applyFont="1" applyBorder="1" applyAlignment="1">
      <alignment horizontal="left" vertical="center"/>
      <protection/>
    </xf>
    <xf numFmtId="0" fontId="60" fillId="25" borderId="32" xfId="50" applyNumberFormat="1" applyFont="1" applyBorder="1" applyAlignment="1">
      <alignment horizontal="center" vertical="center"/>
      <protection/>
    </xf>
    <xf numFmtId="0" fontId="62" fillId="25" borderId="18" xfId="50" applyFont="1" applyBorder="1" applyAlignment="1">
      <alignment horizontal="center" vertical="top"/>
      <protection/>
    </xf>
    <xf numFmtId="0" fontId="62" fillId="25" borderId="15" xfId="50" applyFont="1" applyBorder="1" applyAlignment="1">
      <alignment horizontal="left" vertical="top"/>
      <protection/>
    </xf>
    <xf numFmtId="0" fontId="62" fillId="25" borderId="15" xfId="50" applyFont="1" applyBorder="1" applyAlignment="1">
      <alignment horizontal="center" vertical="center"/>
      <protection/>
    </xf>
    <xf numFmtId="0" fontId="63" fillId="25" borderId="15" xfId="50" applyFont="1" applyBorder="1" applyAlignment="1">
      <alignment horizontal="center" vertical="center"/>
      <protection/>
    </xf>
    <xf numFmtId="0" fontId="63" fillId="25" borderId="15" xfId="50" applyFont="1" applyBorder="1" applyAlignment="1">
      <alignment horizontal="left" vertical="center"/>
      <protection/>
    </xf>
    <xf numFmtId="0" fontId="49" fillId="25" borderId="15" xfId="50" applyFont="1" applyBorder="1" applyAlignment="1">
      <alignment horizontal="center"/>
      <protection/>
    </xf>
    <xf numFmtId="0" fontId="49" fillId="25" borderId="15" xfId="50" applyFont="1" applyBorder="1" applyAlignment="1">
      <alignment horizontal="left"/>
      <protection/>
    </xf>
    <xf numFmtId="0" fontId="49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54" fillId="9" borderId="0" xfId="0" applyFont="1" applyFill="1" applyAlignment="1">
      <alignment/>
    </xf>
    <xf numFmtId="0" fontId="0" fillId="9" borderId="0" xfId="0" applyFill="1" applyAlignment="1">
      <alignment/>
    </xf>
    <xf numFmtId="0" fontId="57" fillId="9" borderId="0" xfId="0" applyFont="1" applyFill="1" applyBorder="1" applyAlignment="1">
      <alignment/>
    </xf>
    <xf numFmtId="0" fontId="58" fillId="9" borderId="0" xfId="0" applyFont="1" applyFill="1" applyBorder="1" applyAlignment="1">
      <alignment/>
    </xf>
    <xf numFmtId="0" fontId="54" fillId="9" borderId="0" xfId="0" applyFont="1" applyFill="1" applyBorder="1" applyAlignment="1">
      <alignment/>
    </xf>
    <xf numFmtId="49" fontId="54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54" fillId="9" borderId="0" xfId="0" applyNumberFormat="1" applyFont="1" applyFill="1" applyBorder="1" applyAlignment="1">
      <alignment horizontal="center" vertical="center"/>
    </xf>
    <xf numFmtId="49" fontId="54" fillId="9" borderId="0" xfId="0" applyNumberFormat="1" applyFont="1" applyFill="1" applyAlignment="1">
      <alignment horizontal="center"/>
    </xf>
    <xf numFmtId="49" fontId="54" fillId="9" borderId="0" xfId="0" applyNumberFormat="1" applyFont="1" applyFill="1" applyBorder="1" applyAlignment="1">
      <alignment horizontal="center"/>
    </xf>
    <xf numFmtId="0" fontId="60" fillId="25" borderId="0" xfId="50" applyNumberFormat="1" applyFont="1" applyBorder="1" applyAlignment="1">
      <alignment horizontal="right" vertical="center"/>
      <protection/>
    </xf>
    <xf numFmtId="0" fontId="61" fillId="25" borderId="33" xfId="50" applyNumberFormat="1" applyFont="1" applyBorder="1" applyAlignment="1">
      <alignment horizontal="center" vertical="center"/>
      <protection/>
    </xf>
    <xf numFmtId="0" fontId="60" fillId="25" borderId="33" xfId="50" applyNumberFormat="1" applyFont="1" applyBorder="1" applyAlignment="1">
      <alignment horizontal="right" vertical="center"/>
      <protection/>
    </xf>
    <xf numFmtId="0" fontId="60" fillId="25" borderId="33" xfId="50" applyNumberFormat="1" applyFont="1" applyBorder="1" applyAlignment="1">
      <alignment horizontal="center" vertical="center"/>
      <protection/>
    </xf>
    <xf numFmtId="0" fontId="60" fillId="25" borderId="34" xfId="50" applyNumberFormat="1" applyFont="1" applyBorder="1" applyAlignment="1">
      <alignment horizontal="center" vertical="center"/>
      <protection/>
    </xf>
    <xf numFmtId="0" fontId="60" fillId="25" borderId="35" xfId="50" applyNumberFormat="1" applyFont="1" applyBorder="1" applyAlignment="1">
      <alignment horizontal="center" vertical="center"/>
      <protection/>
    </xf>
    <xf numFmtId="0" fontId="61" fillId="38" borderId="36" xfId="0" applyNumberFormat="1" applyFont="1" applyFill="1" applyBorder="1" applyAlignment="1">
      <alignment horizontal="center" vertical="center"/>
    </xf>
    <xf numFmtId="0" fontId="61" fillId="25" borderId="37" xfId="50" applyNumberFormat="1" applyFont="1" applyBorder="1" applyAlignment="1">
      <alignment horizontal="center" vertical="center"/>
      <protection/>
    </xf>
    <xf numFmtId="0" fontId="60" fillId="25" borderId="38" xfId="50" applyNumberFormat="1" applyFont="1" applyBorder="1" applyAlignment="1">
      <alignment horizontal="left" vertical="center"/>
      <protection/>
    </xf>
    <xf numFmtId="0" fontId="61" fillId="25" borderId="39" xfId="50" applyNumberFormat="1" applyFont="1" applyBorder="1" applyAlignment="1">
      <alignment horizontal="center" vertical="center"/>
      <protection/>
    </xf>
    <xf numFmtId="0" fontId="60" fillId="25" borderId="40" xfId="50" applyNumberFormat="1" applyFont="1" applyBorder="1" applyAlignment="1">
      <alignment horizontal="left" vertical="center"/>
      <protection/>
    </xf>
    <xf numFmtId="0" fontId="61" fillId="38" borderId="41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38" borderId="42" xfId="0" applyNumberFormat="1" applyFont="1" applyFill="1" applyBorder="1" applyAlignment="1">
      <alignment horizontal="center" vertical="center"/>
    </xf>
    <xf numFmtId="0" fontId="60" fillId="25" borderId="43" xfId="0" applyFont="1" applyFill="1" applyBorder="1" applyAlignment="1" applyProtection="1">
      <alignment horizontal="left" indent="1"/>
      <protection locked="0"/>
    </xf>
    <xf numFmtId="0" fontId="60" fillId="25" borderId="44" xfId="0" applyFont="1" applyFill="1" applyBorder="1" applyAlignment="1" applyProtection="1">
      <alignment horizontal="left" indent="1"/>
      <protection locked="0"/>
    </xf>
    <xf numFmtId="0" fontId="61" fillId="38" borderId="45" xfId="0" applyNumberFormat="1" applyFont="1" applyFill="1" applyBorder="1" applyAlignment="1">
      <alignment horizontal="center" vertical="center"/>
    </xf>
    <xf numFmtId="0" fontId="61" fillId="38" borderId="46" xfId="0" applyNumberFormat="1" applyFont="1" applyFill="1" applyBorder="1" applyAlignment="1">
      <alignment horizontal="center" vertical="center"/>
    </xf>
    <xf numFmtId="0" fontId="61" fillId="38" borderId="47" xfId="0" applyNumberFormat="1" applyFont="1" applyFill="1" applyBorder="1" applyAlignment="1">
      <alignment horizontal="center" vertical="center"/>
    </xf>
    <xf numFmtId="0" fontId="61" fillId="38" borderId="48" xfId="0" applyNumberFormat="1" applyFont="1" applyFill="1" applyBorder="1" applyAlignment="1">
      <alignment horizontal="center" vertical="center"/>
    </xf>
    <xf numFmtId="0" fontId="59" fillId="25" borderId="49" xfId="50" applyNumberFormat="1" applyFont="1" applyBorder="1" applyAlignment="1">
      <alignment horizontal="center" vertical="center"/>
      <protection/>
    </xf>
    <xf numFmtId="0" fontId="56" fillId="25" borderId="50" xfId="50" applyNumberFormat="1" applyFont="1" applyBorder="1" applyAlignment="1">
      <alignment horizontal="center" vertical="center"/>
      <protection/>
    </xf>
    <xf numFmtId="0" fontId="54" fillId="25" borderId="51" xfId="50" applyFont="1" applyBorder="1" applyAlignment="1">
      <alignment horizontal="center"/>
      <protection/>
    </xf>
    <xf numFmtId="0" fontId="60" fillId="25" borderId="52" xfId="50" applyNumberFormat="1" applyFont="1" applyBorder="1" applyAlignment="1" applyProtection="1">
      <alignment horizontal="center" vertical="center"/>
      <protection locked="0"/>
    </xf>
    <xf numFmtId="0" fontId="54" fillId="25" borderId="53" xfId="50" applyFont="1" applyBorder="1" applyAlignment="1">
      <alignment horizontal="center"/>
      <protection/>
    </xf>
    <xf numFmtId="0" fontId="60" fillId="25" borderId="54" xfId="50" applyNumberFormat="1" applyFont="1" applyBorder="1" applyAlignment="1" applyProtection="1">
      <alignment horizontal="center" vertical="center"/>
      <protection locked="0"/>
    </xf>
    <xf numFmtId="0" fontId="54" fillId="25" borderId="55" xfId="50" applyFont="1" applyBorder="1" applyAlignment="1">
      <alignment horizontal="center"/>
      <protection/>
    </xf>
    <xf numFmtId="0" fontId="60" fillId="25" borderId="56" xfId="0" applyFont="1" applyFill="1" applyBorder="1" applyAlignment="1" applyProtection="1">
      <alignment horizontal="left" indent="1"/>
      <protection locked="0"/>
    </xf>
    <xf numFmtId="0" fontId="61" fillId="25" borderId="57" xfId="50" applyNumberFormat="1" applyFont="1" applyBorder="1" applyAlignment="1">
      <alignment horizontal="center" vertical="center"/>
      <protection/>
    </xf>
    <xf numFmtId="0" fontId="61" fillId="38" borderId="58" xfId="0" applyNumberFormat="1" applyFont="1" applyFill="1" applyBorder="1" applyAlignment="1">
      <alignment horizontal="center" vertical="center"/>
    </xf>
    <xf numFmtId="0" fontId="61" fillId="25" borderId="59" xfId="50" applyNumberFormat="1" applyFont="1" applyBorder="1" applyAlignment="1">
      <alignment horizontal="center" vertical="center"/>
      <protection/>
    </xf>
    <xf numFmtId="0" fontId="61" fillId="38" borderId="60" xfId="0" applyNumberFormat="1" applyFont="1" applyFill="1" applyBorder="1" applyAlignment="1">
      <alignment horizontal="center" vertical="center"/>
    </xf>
    <xf numFmtId="0" fontId="61" fillId="38" borderId="61" xfId="0" applyNumberFormat="1" applyFont="1" applyFill="1" applyBorder="1" applyAlignment="1">
      <alignment horizontal="center" vertical="center"/>
    </xf>
    <xf numFmtId="0" fontId="60" fillId="25" borderId="57" xfId="50" applyNumberFormat="1" applyFont="1" applyBorder="1" applyAlignment="1">
      <alignment horizontal="right" vertical="center"/>
      <protection/>
    </xf>
    <xf numFmtId="0" fontId="60" fillId="25" borderId="57" xfId="50" applyNumberFormat="1" applyFont="1" applyBorder="1" applyAlignment="1">
      <alignment horizontal="center"/>
      <protection/>
    </xf>
    <xf numFmtId="0" fontId="60" fillId="25" borderId="62" xfId="50" applyNumberFormat="1" applyFont="1" applyBorder="1" applyAlignment="1">
      <alignment horizontal="left" vertical="center"/>
      <protection/>
    </xf>
    <xf numFmtId="0" fontId="60" fillId="25" borderId="63" xfId="50" applyNumberFormat="1" applyFont="1" applyBorder="1" applyAlignment="1">
      <alignment horizontal="center" vertical="center"/>
      <protection/>
    </xf>
    <xf numFmtId="0" fontId="60" fillId="25" borderId="64" xfId="50" applyNumberFormat="1" applyFont="1" applyBorder="1" applyAlignment="1" applyProtection="1">
      <alignment horizontal="center"/>
      <protection locked="0"/>
    </xf>
    <xf numFmtId="0" fontId="54" fillId="9" borderId="65" xfId="0" applyFont="1" applyFill="1" applyBorder="1" applyAlignment="1">
      <alignment/>
    </xf>
    <xf numFmtId="0" fontId="54" fillId="9" borderId="66" xfId="0" applyFont="1" applyFill="1" applyBorder="1" applyAlignment="1">
      <alignment/>
    </xf>
    <xf numFmtId="0" fontId="54" fillId="39" borderId="67" xfId="0" applyFont="1" applyFill="1" applyBorder="1" applyAlignment="1">
      <alignment/>
    </xf>
    <xf numFmtId="0" fontId="55" fillId="39" borderId="68" xfId="0" applyFont="1" applyFill="1" applyBorder="1" applyAlignment="1">
      <alignment/>
    </xf>
    <xf numFmtId="0" fontId="61" fillId="39" borderId="0" xfId="0" applyNumberFormat="1" applyFont="1" applyFill="1" applyBorder="1" applyAlignment="1">
      <alignment horizontal="center" vertical="center"/>
    </xf>
    <xf numFmtId="0" fontId="61" fillId="39" borderId="39" xfId="0" applyNumberFormat="1" applyFont="1" applyFill="1" applyBorder="1" applyAlignment="1">
      <alignment horizontal="center" vertical="center"/>
    </xf>
    <xf numFmtId="0" fontId="61" fillId="39" borderId="40" xfId="0" applyNumberFormat="1" applyFont="1" applyFill="1" applyBorder="1" applyAlignment="1">
      <alignment horizontal="center" vertical="center"/>
    </xf>
    <xf numFmtId="0" fontId="61" fillId="39" borderId="33" xfId="0" applyNumberFormat="1" applyFont="1" applyFill="1" applyBorder="1" applyAlignment="1">
      <alignment horizontal="center" vertical="center"/>
    </xf>
    <xf numFmtId="0" fontId="61" fillId="39" borderId="59" xfId="50" applyNumberFormat="1" applyFont="1" applyFill="1" applyBorder="1" applyAlignment="1">
      <alignment horizontal="center"/>
      <protection/>
    </xf>
    <xf numFmtId="0" fontId="61" fillId="39" borderId="56" xfId="50" applyNumberFormat="1" applyFont="1" applyFill="1" applyBorder="1" applyAlignment="1">
      <alignment horizontal="center"/>
      <protection/>
    </xf>
    <xf numFmtId="0" fontId="56" fillId="25" borderId="69" xfId="50" applyFont="1" applyBorder="1" applyAlignment="1">
      <alignment horizontal="center"/>
      <protection/>
    </xf>
    <xf numFmtId="0" fontId="56" fillId="25" borderId="70" xfId="50" applyFont="1" applyBorder="1" applyAlignment="1">
      <alignment horizontal="center"/>
      <protection/>
    </xf>
    <xf numFmtId="0" fontId="56" fillId="25" borderId="70" xfId="0" applyNumberFormat="1" applyFont="1" applyFill="1" applyBorder="1" applyAlignment="1" applyProtection="1">
      <alignment vertical="center"/>
      <protection/>
    </xf>
    <xf numFmtId="0" fontId="56" fillId="25" borderId="71" xfId="50" applyFont="1" applyBorder="1" applyAlignment="1">
      <alignment horizontal="center"/>
      <protection/>
    </xf>
    <xf numFmtId="0" fontId="56" fillId="25" borderId="0" xfId="50" applyFont="1" applyBorder="1" applyAlignment="1">
      <alignment horizontal="center"/>
      <protection/>
    </xf>
    <xf numFmtId="0" fontId="56" fillId="25" borderId="66" xfId="0" applyNumberFormat="1" applyFont="1" applyFill="1" applyBorder="1" applyAlignment="1" applyProtection="1">
      <alignment horizontal="center" vertical="center"/>
      <protection locked="0"/>
    </xf>
    <xf numFmtId="0" fontId="56" fillId="25" borderId="0" xfId="0" applyNumberFormat="1" applyFont="1" applyFill="1" applyBorder="1" applyAlignment="1" applyProtection="1">
      <alignment vertical="center"/>
      <protection/>
    </xf>
    <xf numFmtId="0" fontId="56" fillId="25" borderId="52" xfId="0" applyNumberFormat="1" applyFont="1" applyFill="1" applyBorder="1" applyAlignment="1" applyProtection="1">
      <alignment horizontal="center" vertical="center"/>
      <protection locked="0"/>
    </xf>
    <xf numFmtId="0" fontId="59" fillId="25" borderId="72" xfId="50" applyNumberFormat="1" applyFont="1" applyBorder="1" applyAlignment="1">
      <alignment horizontal="center" vertical="center"/>
      <protection/>
    </xf>
    <xf numFmtId="0" fontId="56" fillId="25" borderId="73" xfId="50" applyNumberFormat="1" applyFont="1" applyBorder="1" applyAlignment="1">
      <alignment horizontal="center" vertical="center"/>
      <protection/>
    </xf>
    <xf numFmtId="0" fontId="54" fillId="25" borderId="74" xfId="0" applyFont="1" applyFill="1" applyBorder="1" applyAlignment="1">
      <alignment horizontal="center"/>
    </xf>
    <xf numFmtId="0" fontId="61" fillId="35" borderId="75" xfId="0" applyNumberFormat="1" applyFont="1" applyFill="1" applyBorder="1" applyAlignment="1">
      <alignment horizontal="center" vertical="center"/>
    </xf>
    <xf numFmtId="0" fontId="61" fillId="35" borderId="76" xfId="0" applyNumberFormat="1" applyFont="1" applyFill="1" applyBorder="1" applyAlignment="1">
      <alignment horizontal="center" vertical="center"/>
    </xf>
    <xf numFmtId="0" fontId="61" fillId="25" borderId="77" xfId="0" applyNumberFormat="1" applyFont="1" applyFill="1" applyBorder="1" applyAlignment="1">
      <alignment horizontal="center" vertical="center"/>
    </xf>
    <xf numFmtId="0" fontId="61" fillId="38" borderId="78" xfId="0" applyNumberFormat="1" applyFont="1" applyFill="1" applyBorder="1" applyAlignment="1">
      <alignment horizontal="center" vertical="center"/>
    </xf>
    <xf numFmtId="0" fontId="61" fillId="38" borderId="79" xfId="0" applyNumberFormat="1" applyFont="1" applyFill="1" applyBorder="1" applyAlignment="1">
      <alignment horizontal="center" vertical="center"/>
    </xf>
    <xf numFmtId="0" fontId="60" fillId="25" borderId="80" xfId="50" applyNumberFormat="1" applyFont="1" applyBorder="1" applyAlignment="1">
      <alignment horizontal="right" vertical="center"/>
      <protection/>
    </xf>
    <xf numFmtId="0" fontId="60" fillId="25" borderId="81" xfId="50" applyNumberFormat="1" applyFont="1" applyBorder="1" applyAlignment="1">
      <alignment horizontal="center" vertical="center"/>
      <protection/>
    </xf>
    <xf numFmtId="0" fontId="60" fillId="25" borderId="82" xfId="50" applyNumberFormat="1" applyFont="1" applyBorder="1" applyAlignment="1">
      <alignment horizontal="left" vertical="center"/>
      <protection/>
    </xf>
    <xf numFmtId="0" fontId="60" fillId="25" borderId="83" xfId="50" applyNumberFormat="1" applyFont="1" applyBorder="1" applyAlignment="1">
      <alignment horizontal="center" vertical="center"/>
      <protection/>
    </xf>
    <xf numFmtId="0" fontId="60" fillId="25" borderId="84" xfId="50" applyNumberFormat="1" applyFont="1" applyBorder="1" applyAlignment="1" applyProtection="1">
      <alignment horizontal="center" vertical="center"/>
      <protection locked="0"/>
    </xf>
    <xf numFmtId="0" fontId="54" fillId="25" borderId="85" xfId="0" applyFont="1" applyFill="1" applyBorder="1" applyAlignment="1">
      <alignment horizontal="center"/>
    </xf>
    <xf numFmtId="0" fontId="61" fillId="25" borderId="86" xfId="0" applyNumberFormat="1" applyFont="1" applyFill="1" applyBorder="1" applyAlignment="1">
      <alignment horizontal="center" vertical="center"/>
    </xf>
    <xf numFmtId="0" fontId="61" fillId="35" borderId="87" xfId="0" applyNumberFormat="1" applyFont="1" applyFill="1" applyBorder="1" applyAlignment="1">
      <alignment horizontal="center" vertical="center"/>
    </xf>
    <xf numFmtId="0" fontId="61" fillId="35" borderId="88" xfId="0" applyNumberFormat="1" applyFont="1" applyFill="1" applyBorder="1" applyAlignment="1">
      <alignment horizontal="center" vertical="center"/>
    </xf>
    <xf numFmtId="0" fontId="61" fillId="25" borderId="87" xfId="0" applyNumberFormat="1" applyFont="1" applyFill="1" applyBorder="1" applyAlignment="1">
      <alignment horizontal="center" vertical="center"/>
    </xf>
    <xf numFmtId="0" fontId="61" fillId="38" borderId="89" xfId="0" applyNumberFormat="1" applyFont="1" applyFill="1" applyBorder="1" applyAlignment="1">
      <alignment horizontal="center" vertical="center"/>
    </xf>
    <xf numFmtId="0" fontId="60" fillId="25" borderId="86" xfId="50" applyNumberFormat="1" applyFont="1" applyBorder="1" applyAlignment="1">
      <alignment horizontal="right" vertical="center"/>
      <protection/>
    </xf>
    <xf numFmtId="0" fontId="60" fillId="25" borderId="90" xfId="50" applyNumberFormat="1" applyFont="1" applyBorder="1" applyAlignment="1">
      <alignment horizontal="center" vertical="center"/>
      <protection/>
    </xf>
    <xf numFmtId="0" fontId="60" fillId="25" borderId="88" xfId="50" applyNumberFormat="1" applyFont="1" applyBorder="1" applyAlignment="1">
      <alignment horizontal="left" vertical="center"/>
      <protection/>
    </xf>
    <xf numFmtId="0" fontId="60" fillId="25" borderId="91" xfId="50" applyNumberFormat="1" applyFont="1" applyBorder="1" applyAlignment="1">
      <alignment horizontal="center" vertical="center"/>
      <protection/>
    </xf>
    <xf numFmtId="0" fontId="60" fillId="25" borderId="92" xfId="50" applyNumberFormat="1" applyFont="1" applyBorder="1" applyAlignment="1" applyProtection="1">
      <alignment horizontal="center" vertical="center"/>
      <protection locked="0"/>
    </xf>
    <xf numFmtId="0" fontId="60" fillId="25" borderId="93" xfId="0" applyFont="1" applyFill="1" applyBorder="1" applyAlignment="1" applyProtection="1">
      <alignment horizontal="left" vertical="center" indent="1"/>
      <protection locked="0"/>
    </xf>
    <xf numFmtId="0" fontId="61" fillId="35" borderId="90" xfId="0" applyNumberFormat="1" applyFont="1" applyFill="1" applyBorder="1" applyAlignment="1">
      <alignment horizontal="center" vertical="center"/>
    </xf>
    <xf numFmtId="0" fontId="61" fillId="25" borderId="75" xfId="0" applyNumberFormat="1" applyFont="1" applyFill="1" applyBorder="1" applyAlignment="1">
      <alignment horizontal="center" vertical="center"/>
    </xf>
    <xf numFmtId="0" fontId="60" fillId="25" borderId="90" xfId="50" applyNumberFormat="1" applyFont="1" applyBorder="1" applyAlignment="1">
      <alignment horizontal="center"/>
      <protection/>
    </xf>
    <xf numFmtId="0" fontId="60" fillId="25" borderId="92" xfId="50" applyNumberFormat="1" applyFont="1" applyBorder="1" applyAlignment="1" applyProtection="1">
      <alignment horizontal="center"/>
      <protection locked="0"/>
    </xf>
    <xf numFmtId="0" fontId="54" fillId="25" borderId="94" xfId="0" applyFont="1" applyFill="1" applyBorder="1" applyAlignment="1">
      <alignment horizontal="center"/>
    </xf>
    <xf numFmtId="0" fontId="60" fillId="25" borderId="95" xfId="0" applyFont="1" applyFill="1" applyBorder="1" applyAlignment="1" applyProtection="1">
      <alignment horizontal="left" indent="1"/>
      <protection locked="0"/>
    </xf>
    <xf numFmtId="0" fontId="61" fillId="25" borderId="96" xfId="0" applyNumberFormat="1" applyFont="1" applyFill="1" applyBorder="1" applyAlignment="1">
      <alignment horizontal="center" vertical="center"/>
    </xf>
    <xf numFmtId="0" fontId="61" fillId="38" borderId="97" xfId="0" applyNumberFormat="1" applyFont="1" applyFill="1" applyBorder="1" applyAlignment="1">
      <alignment horizontal="center" vertical="center"/>
    </xf>
    <xf numFmtId="0" fontId="61" fillId="25" borderId="98" xfId="0" applyNumberFormat="1" applyFont="1" applyFill="1" applyBorder="1" applyAlignment="1">
      <alignment horizontal="center" vertical="center"/>
    </xf>
    <xf numFmtId="0" fontId="61" fillId="35" borderId="98" xfId="0" applyNumberFormat="1" applyFont="1" applyFill="1" applyBorder="1" applyAlignment="1">
      <alignment horizontal="center" vertical="center"/>
    </xf>
    <xf numFmtId="0" fontId="61" fillId="35" borderId="95" xfId="0" applyNumberFormat="1" applyFont="1" applyFill="1" applyBorder="1" applyAlignment="1">
      <alignment horizontal="center" vertical="center"/>
    </xf>
    <xf numFmtId="0" fontId="60" fillId="25" borderId="96" xfId="50" applyNumberFormat="1" applyFont="1" applyBorder="1" applyAlignment="1">
      <alignment horizontal="right" vertical="center"/>
      <protection/>
    </xf>
    <xf numFmtId="0" fontId="60" fillId="25" borderId="99" xfId="50" applyNumberFormat="1" applyFont="1" applyBorder="1" applyAlignment="1">
      <alignment horizontal="center"/>
      <protection/>
    </xf>
    <xf numFmtId="0" fontId="60" fillId="25" borderId="100" xfId="50" applyNumberFormat="1" applyFont="1" applyBorder="1" applyAlignment="1">
      <alignment horizontal="left" vertical="center"/>
      <protection/>
    </xf>
    <xf numFmtId="0" fontId="60" fillId="25" borderId="101" xfId="50" applyNumberFormat="1" applyFont="1" applyBorder="1" applyAlignment="1">
      <alignment horizontal="center" vertical="center"/>
      <protection/>
    </xf>
    <xf numFmtId="0" fontId="60" fillId="25" borderId="102" xfId="50" applyNumberFormat="1" applyFont="1" applyBorder="1" applyAlignment="1" applyProtection="1">
      <alignment horizontal="center"/>
      <protection locked="0"/>
    </xf>
    <xf numFmtId="0" fontId="62" fillId="25" borderId="14" xfId="50" applyFont="1" applyBorder="1" applyAlignment="1">
      <alignment horizontal="center" vertical="top"/>
      <protection/>
    </xf>
    <xf numFmtId="0" fontId="62" fillId="25" borderId="16" xfId="50" applyFont="1" applyBorder="1" applyAlignment="1">
      <alignment horizontal="left" vertical="top"/>
      <protection/>
    </xf>
    <xf numFmtId="0" fontId="62" fillId="25" borderId="16" xfId="50" applyFont="1" applyBorder="1" applyAlignment="1">
      <alignment horizontal="center"/>
      <protection/>
    </xf>
    <xf numFmtId="0" fontId="63" fillId="25" borderId="16" xfId="50" applyFont="1" applyBorder="1" applyAlignment="1">
      <alignment horizontal="center" vertical="center"/>
      <protection/>
    </xf>
    <xf numFmtId="0" fontId="63" fillId="25" borderId="16" xfId="50" applyFont="1" applyBorder="1" applyAlignment="1">
      <alignment horizontal="left" vertical="center"/>
      <protection/>
    </xf>
    <xf numFmtId="0" fontId="49" fillId="25" borderId="16" xfId="50" applyFont="1" applyBorder="1" applyAlignment="1">
      <alignment horizontal="center"/>
      <protection/>
    </xf>
    <xf numFmtId="0" fontId="49" fillId="25" borderId="16" xfId="50" applyFont="1" applyBorder="1" applyAlignment="1">
      <alignment horizontal="left"/>
      <protection/>
    </xf>
    <xf numFmtId="0" fontId="0" fillId="40" borderId="0" xfId="0" applyFill="1" applyAlignment="1">
      <alignment/>
    </xf>
    <xf numFmtId="0" fontId="56" fillId="25" borderId="103" xfId="50" applyFont="1" applyBorder="1" applyAlignment="1">
      <alignment horizontal="center"/>
      <protection/>
    </xf>
    <xf numFmtId="0" fontId="56" fillId="25" borderId="104" xfId="50" applyFont="1" applyBorder="1" applyAlignment="1">
      <alignment horizontal="center"/>
      <protection/>
    </xf>
    <xf numFmtId="0" fontId="56" fillId="25" borderId="105" xfId="50" applyFont="1" applyBorder="1" applyAlignment="1">
      <alignment horizontal="center"/>
      <protection/>
    </xf>
    <xf numFmtId="0" fontId="54" fillId="25" borderId="106" xfId="50" applyFont="1" applyBorder="1" applyAlignment="1">
      <alignment horizontal="center"/>
      <protection/>
    </xf>
    <xf numFmtId="0" fontId="0" fillId="0" borderId="107" xfId="0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right"/>
    </xf>
    <xf numFmtId="0" fontId="0" fillId="0" borderId="1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1" xfId="0" applyFill="1" applyBorder="1" applyAlignment="1">
      <alignment horizontal="right"/>
    </xf>
    <xf numFmtId="0" fontId="0" fillId="0" borderId="111" xfId="0" applyFill="1" applyBorder="1" applyAlignment="1">
      <alignment/>
    </xf>
    <xf numFmtId="0" fontId="54" fillId="25" borderId="112" xfId="0" applyFont="1" applyFill="1" applyBorder="1" applyAlignment="1">
      <alignment horizontal="center"/>
    </xf>
    <xf numFmtId="0" fontId="54" fillId="25" borderId="112" xfId="0" applyFont="1" applyFill="1" applyBorder="1" applyAlignment="1">
      <alignment horizontal="center" vertical="center"/>
    </xf>
    <xf numFmtId="0" fontId="0" fillId="0" borderId="113" xfId="0" applyFill="1" applyBorder="1" applyAlignment="1">
      <alignment/>
    </xf>
    <xf numFmtId="0" fontId="0" fillId="0" borderId="114" xfId="0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0" xfId="0" applyBorder="1" applyAlignment="1">
      <alignment/>
    </xf>
    <xf numFmtId="0" fontId="0" fillId="0" borderId="122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3" xfId="0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/>
    </xf>
    <xf numFmtId="0" fontId="64" fillId="25" borderId="112" xfId="0" applyFont="1" applyFill="1" applyBorder="1" applyAlignment="1">
      <alignment horizontal="center"/>
    </xf>
    <xf numFmtId="0" fontId="64" fillId="25" borderId="112" xfId="0" applyFont="1" applyFill="1" applyBorder="1" applyAlignment="1">
      <alignment horizontal="center" vertical="center"/>
    </xf>
    <xf numFmtId="0" fontId="0" fillId="4" borderId="113" xfId="0" applyFill="1" applyBorder="1" applyAlignment="1">
      <alignment/>
    </xf>
    <xf numFmtId="0" fontId="0" fillId="4" borderId="116" xfId="0" applyFill="1" applyBorder="1" applyAlignment="1">
      <alignment/>
    </xf>
    <xf numFmtId="0" fontId="0" fillId="4" borderId="126" xfId="0" applyFill="1" applyBorder="1" applyAlignment="1">
      <alignment horizontal="center" vertical="center"/>
    </xf>
    <xf numFmtId="0" fontId="0" fillId="4" borderId="117" xfId="0" applyFill="1" applyBorder="1" applyAlignment="1">
      <alignment/>
    </xf>
    <xf numFmtId="0" fontId="0" fillId="4" borderId="114" xfId="0" applyFill="1" applyBorder="1" applyAlignment="1">
      <alignment/>
    </xf>
    <xf numFmtId="0" fontId="0" fillId="4" borderId="118" xfId="0" applyFill="1" applyBorder="1" applyAlignment="1">
      <alignment/>
    </xf>
    <xf numFmtId="0" fontId="0" fillId="4" borderId="127" xfId="0" applyFill="1" applyBorder="1" applyAlignment="1">
      <alignment horizontal="center" vertical="center"/>
    </xf>
    <xf numFmtId="0" fontId="0" fillId="4" borderId="119" xfId="0" applyFill="1" applyBorder="1" applyAlignment="1">
      <alignment/>
    </xf>
    <xf numFmtId="0" fontId="0" fillId="5" borderId="114" xfId="0" applyFill="1" applyBorder="1" applyAlignment="1">
      <alignment/>
    </xf>
    <xf numFmtId="0" fontId="0" fillId="5" borderId="118" xfId="0" applyFill="1" applyBorder="1" applyAlignment="1">
      <alignment/>
    </xf>
    <xf numFmtId="0" fontId="0" fillId="5" borderId="127" xfId="0" applyFill="1" applyBorder="1" applyAlignment="1">
      <alignment horizontal="center" vertical="center"/>
    </xf>
    <xf numFmtId="0" fontId="0" fillId="5" borderId="119" xfId="0" applyFill="1" applyBorder="1" applyAlignment="1">
      <alignment/>
    </xf>
    <xf numFmtId="0" fontId="0" fillId="7" borderId="114" xfId="0" applyFill="1" applyBorder="1" applyAlignment="1">
      <alignment/>
    </xf>
    <xf numFmtId="0" fontId="0" fillId="7" borderId="118" xfId="0" applyFill="1" applyBorder="1" applyAlignment="1">
      <alignment/>
    </xf>
    <xf numFmtId="0" fontId="0" fillId="7" borderId="127" xfId="0" applyFill="1" applyBorder="1" applyAlignment="1">
      <alignment horizontal="center" vertical="center"/>
    </xf>
    <xf numFmtId="0" fontId="0" fillId="7" borderId="119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28" xfId="0" applyFill="1" applyBorder="1" applyAlignment="1">
      <alignment/>
    </xf>
    <xf numFmtId="0" fontId="65" fillId="0" borderId="113" xfId="50" applyFont="1" applyFill="1" applyBorder="1" applyAlignment="1">
      <alignment horizontal="center"/>
      <protection/>
    </xf>
    <xf numFmtId="0" fontId="65" fillId="0" borderId="114" xfId="50" applyFont="1" applyFill="1" applyBorder="1" applyAlignment="1">
      <alignment horizontal="center"/>
      <protection/>
    </xf>
    <xf numFmtId="0" fontId="65" fillId="0" borderId="115" xfId="50" applyFont="1" applyFill="1" applyBorder="1" applyAlignment="1">
      <alignment horizontal="center"/>
      <protection/>
    </xf>
    <xf numFmtId="0" fontId="65" fillId="0" borderId="113" xfId="0" applyFont="1" applyFill="1" applyBorder="1" applyAlignment="1">
      <alignment horizontal="center" vertical="center"/>
    </xf>
    <xf numFmtId="0" fontId="65" fillId="0" borderId="114" xfId="0" applyFont="1" applyFill="1" applyBorder="1" applyAlignment="1">
      <alignment horizontal="center" vertical="center"/>
    </xf>
    <xf numFmtId="0" fontId="65" fillId="0" borderId="115" xfId="0" applyFont="1" applyFill="1" applyBorder="1" applyAlignment="1">
      <alignment horizontal="center" vertical="center"/>
    </xf>
    <xf numFmtId="0" fontId="65" fillId="0" borderId="116" xfId="0" applyFont="1" applyFill="1" applyBorder="1" applyAlignment="1">
      <alignment horizontal="center"/>
    </xf>
    <xf numFmtId="0" fontId="65" fillId="0" borderId="117" xfId="0" applyFont="1" applyFill="1" applyBorder="1" applyAlignment="1">
      <alignment horizontal="center"/>
    </xf>
    <xf numFmtId="0" fontId="65" fillId="0" borderId="118" xfId="0" applyFont="1" applyFill="1" applyBorder="1" applyAlignment="1">
      <alignment horizontal="center"/>
    </xf>
    <xf numFmtId="0" fontId="65" fillId="0" borderId="119" xfId="0" applyFont="1" applyFill="1" applyBorder="1" applyAlignment="1">
      <alignment horizontal="center"/>
    </xf>
    <xf numFmtId="0" fontId="65" fillId="0" borderId="120" xfId="0" applyFont="1" applyFill="1" applyBorder="1" applyAlignment="1">
      <alignment horizontal="center"/>
    </xf>
    <xf numFmtId="0" fontId="65" fillId="0" borderId="121" xfId="0" applyFont="1" applyFill="1" applyBorder="1" applyAlignment="1">
      <alignment horizontal="center"/>
    </xf>
    <xf numFmtId="0" fontId="65" fillId="0" borderId="129" xfId="0" applyFont="1" applyFill="1" applyBorder="1" applyAlignment="1">
      <alignment horizontal="center"/>
    </xf>
    <xf numFmtId="0" fontId="65" fillId="0" borderId="130" xfId="0" applyFont="1" applyFill="1" applyBorder="1" applyAlignment="1">
      <alignment horizontal="center"/>
    </xf>
    <xf numFmtId="0" fontId="65" fillId="0" borderId="11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2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1" fillId="25" borderId="131" xfId="50" applyFont="1" applyBorder="1" applyAlignment="1">
      <alignment horizontal="center" vertical="center"/>
      <protection/>
    </xf>
    <xf numFmtId="0" fontId="61" fillId="25" borderId="132" xfId="50" applyFont="1" applyBorder="1" applyAlignment="1">
      <alignment horizontal="center" vertical="center"/>
      <protection/>
    </xf>
    <xf numFmtId="0" fontId="61" fillId="25" borderId="133" xfId="50" applyFont="1" applyBorder="1" applyAlignment="1">
      <alignment horizontal="center" vertical="center"/>
      <protection/>
    </xf>
    <xf numFmtId="0" fontId="61" fillId="25" borderId="134" xfId="50" applyFont="1" applyBorder="1" applyAlignment="1">
      <alignment horizontal="center" vertical="center"/>
      <protection/>
    </xf>
    <xf numFmtId="0" fontId="61" fillId="41" borderId="132" xfId="50" applyFont="1" applyFill="1" applyBorder="1" applyAlignment="1">
      <alignment horizontal="center" vertical="center"/>
      <protection/>
    </xf>
    <xf numFmtId="0" fontId="61" fillId="41" borderId="135" xfId="50" applyFont="1" applyFill="1" applyBorder="1" applyAlignment="1">
      <alignment horizontal="center" vertical="center"/>
      <protection/>
    </xf>
    <xf numFmtId="0" fontId="60" fillId="25" borderId="134" xfId="50" applyFont="1" applyBorder="1" applyAlignment="1">
      <alignment horizontal="center"/>
      <protection/>
    </xf>
    <xf numFmtId="0" fontId="60" fillId="25" borderId="134" xfId="50" applyFont="1" applyBorder="1" applyAlignment="1">
      <alignment horizontal="left" vertical="center"/>
      <protection/>
    </xf>
    <xf numFmtId="0" fontId="60" fillId="25" borderId="136" xfId="50" applyFont="1" applyBorder="1" applyAlignment="1">
      <alignment horizontal="center" vertical="center"/>
      <protection/>
    </xf>
    <xf numFmtId="0" fontId="61" fillId="41" borderId="0" xfId="50" applyFont="1" applyFill="1" applyBorder="1" applyAlignment="1">
      <alignment horizontal="center" vertical="center"/>
      <protection/>
    </xf>
    <xf numFmtId="0" fontId="61" fillId="25" borderId="46" xfId="50" applyFont="1" applyBorder="1" applyAlignment="1">
      <alignment horizontal="center" vertical="center"/>
      <protection/>
    </xf>
    <xf numFmtId="0" fontId="61" fillId="25" borderId="137" xfId="50" applyFont="1" applyBorder="1" applyAlignment="1">
      <alignment horizontal="center" vertical="center"/>
      <protection/>
    </xf>
    <xf numFmtId="0" fontId="61" fillId="25" borderId="138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left" vertical="center"/>
      <protection/>
    </xf>
    <xf numFmtId="0" fontId="60" fillId="25" borderId="139" xfId="50" applyFont="1" applyBorder="1" applyAlignment="1">
      <alignment horizontal="center" vertical="center"/>
      <protection/>
    </xf>
    <xf numFmtId="0" fontId="60" fillId="25" borderId="134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right" vertical="center"/>
      <protection/>
    </xf>
    <xf numFmtId="0" fontId="60" fillId="25" borderId="134" xfId="50" applyFont="1" applyBorder="1" applyAlignment="1">
      <alignment horizontal="right" vertical="center"/>
      <protection/>
    </xf>
    <xf numFmtId="0" fontId="61" fillId="25" borderId="140" xfId="50" applyFont="1" applyBorder="1" applyAlignment="1">
      <alignment horizontal="center" vertical="center"/>
      <protection/>
    </xf>
    <xf numFmtId="0" fontId="61" fillId="25" borderId="141" xfId="50" applyFont="1" applyBorder="1" applyAlignment="1">
      <alignment horizontal="center" vertical="center"/>
      <protection/>
    </xf>
    <xf numFmtId="0" fontId="60" fillId="25" borderId="142" xfId="50" applyFont="1" applyBorder="1" applyAlignment="1">
      <alignment horizontal="left" indent="1"/>
      <protection/>
    </xf>
    <xf numFmtId="0" fontId="60" fillId="25" borderId="143" xfId="50" applyFont="1" applyBorder="1" applyAlignment="1">
      <alignment horizontal="left" indent="1"/>
      <protection/>
    </xf>
    <xf numFmtId="0" fontId="60" fillId="25" borderId="142" xfId="50" applyFont="1" applyBorder="1" applyAlignment="1">
      <alignment horizontal="left" vertical="center" indent="1"/>
      <protection/>
    </xf>
    <xf numFmtId="0" fontId="54" fillId="41" borderId="144" xfId="50" applyFont="1" applyFill="1" applyBorder="1" applyAlignment="1">
      <alignment/>
      <protection/>
    </xf>
    <xf numFmtId="0" fontId="55" fillId="41" borderId="145" xfId="50" applyFont="1" applyFill="1" applyBorder="1" applyAlignment="1">
      <alignment/>
      <protection/>
    </xf>
    <xf numFmtId="0" fontId="59" fillId="25" borderId="146" xfId="50" applyFont="1" applyBorder="1" applyAlignment="1">
      <alignment horizontal="center" vertical="center"/>
      <protection/>
    </xf>
    <xf numFmtId="0" fontId="56" fillId="25" borderId="147" xfId="50" applyFont="1" applyBorder="1" applyAlignment="1">
      <alignment horizontal="center" vertical="center"/>
      <protection/>
    </xf>
    <xf numFmtId="0" fontId="54" fillId="25" borderId="148" xfId="50" applyFont="1" applyBorder="1" applyAlignment="1">
      <alignment horizontal="center"/>
      <protection/>
    </xf>
    <xf numFmtId="0" fontId="60" fillId="25" borderId="149" xfId="50" applyFont="1" applyBorder="1" applyAlignment="1">
      <alignment horizontal="center" vertical="center"/>
      <protection/>
    </xf>
    <xf numFmtId="0" fontId="54" fillId="25" borderId="150" xfId="50" applyFont="1" applyBorder="1" applyAlignment="1">
      <alignment horizontal="center"/>
      <protection/>
    </xf>
    <xf numFmtId="0" fontId="60" fillId="25" borderId="151" xfId="50" applyFont="1" applyBorder="1" applyAlignment="1">
      <alignment horizontal="center" vertical="center"/>
      <protection/>
    </xf>
    <xf numFmtId="0" fontId="60" fillId="25" borderId="151" xfId="50" applyFont="1" applyBorder="1" applyAlignment="1">
      <alignment horizontal="center"/>
      <protection/>
    </xf>
    <xf numFmtId="0" fontId="60" fillId="25" borderId="152" xfId="50" applyFont="1" applyBorder="1" applyAlignment="1">
      <alignment horizontal="left" indent="1"/>
      <protection/>
    </xf>
    <xf numFmtId="0" fontId="61" fillId="25" borderId="153" xfId="50" applyFont="1" applyBorder="1" applyAlignment="1">
      <alignment horizontal="center" vertical="center"/>
      <protection/>
    </xf>
    <xf numFmtId="0" fontId="61" fillId="25" borderId="154" xfId="50" applyFont="1" applyBorder="1" applyAlignment="1">
      <alignment horizontal="center" vertical="center"/>
      <protection/>
    </xf>
    <xf numFmtId="0" fontId="61" fillId="25" borderId="155" xfId="50" applyFont="1" applyBorder="1" applyAlignment="1">
      <alignment horizontal="center" vertical="center"/>
      <protection/>
    </xf>
    <xf numFmtId="0" fontId="61" fillId="25" borderId="156" xfId="50" applyFont="1" applyBorder="1" applyAlignment="1">
      <alignment horizontal="center" vertical="center"/>
      <protection/>
    </xf>
    <xf numFmtId="0" fontId="61" fillId="41" borderId="153" xfId="50" applyFont="1" applyFill="1" applyBorder="1" applyAlignment="1">
      <alignment horizontal="center" vertical="center"/>
      <protection/>
    </xf>
    <xf numFmtId="0" fontId="61" fillId="41" borderId="157" xfId="50" applyFont="1" applyFill="1" applyBorder="1" applyAlignment="1">
      <alignment horizontal="center" vertical="center"/>
      <protection/>
    </xf>
    <xf numFmtId="0" fontId="60" fillId="25" borderId="153" xfId="50" applyFont="1" applyBorder="1" applyAlignment="1">
      <alignment horizontal="right" vertical="center"/>
      <protection/>
    </xf>
    <xf numFmtId="0" fontId="60" fillId="25" borderId="153" xfId="50" applyFont="1" applyBorder="1" applyAlignment="1">
      <alignment horizontal="center"/>
      <protection/>
    </xf>
    <xf numFmtId="0" fontId="60" fillId="25" borderId="153" xfId="50" applyFont="1" applyBorder="1" applyAlignment="1">
      <alignment horizontal="left" vertical="center"/>
      <protection/>
    </xf>
    <xf numFmtId="0" fontId="60" fillId="25" borderId="158" xfId="50" applyFont="1" applyBorder="1" applyAlignment="1">
      <alignment horizontal="center" vertical="center"/>
      <protection/>
    </xf>
    <xf numFmtId="0" fontId="60" fillId="25" borderId="159" xfId="50" applyFont="1" applyBorder="1" applyAlignment="1">
      <alignment horizontal="center"/>
      <protection/>
    </xf>
    <xf numFmtId="0" fontId="56" fillId="25" borderId="160" xfId="50" applyFont="1" applyBorder="1" applyAlignment="1">
      <alignment horizontal="center" vertical="center"/>
      <protection/>
    </xf>
    <xf numFmtId="0" fontId="56" fillId="25" borderId="104" xfId="50" applyFont="1" applyBorder="1" applyAlignment="1">
      <alignment horizontal="center" vertical="center"/>
      <protection/>
    </xf>
    <xf numFmtId="0" fontId="56" fillId="25" borderId="161" xfId="50" applyFont="1" applyBorder="1" applyAlignment="1">
      <alignment horizontal="center" vertical="center"/>
      <protection/>
    </xf>
    <xf numFmtId="0" fontId="56" fillId="25" borderId="162" xfId="50" applyFont="1" applyBorder="1" applyAlignment="1">
      <alignment horizontal="center" vertical="center"/>
      <protection/>
    </xf>
    <xf numFmtId="0" fontId="56" fillId="25" borderId="0" xfId="50" applyFont="1" applyBorder="1" applyAlignment="1">
      <alignment horizontal="center" vertical="center"/>
      <protection/>
    </xf>
    <xf numFmtId="0" fontId="56" fillId="25" borderId="149" xfId="50" applyFont="1" applyBorder="1" applyAlignment="1">
      <alignment horizontal="center" vertical="center"/>
      <protection/>
    </xf>
    <xf numFmtId="0" fontId="56" fillId="25" borderId="163" xfId="50" applyFont="1" applyBorder="1" applyAlignment="1">
      <alignment horizontal="center"/>
      <protection/>
    </xf>
    <xf numFmtId="0" fontId="56" fillId="25" borderId="153" xfId="50" applyFont="1" applyBorder="1" applyAlignment="1">
      <alignment horizontal="center" vertical="center"/>
      <protection/>
    </xf>
    <xf numFmtId="0" fontId="56" fillId="25" borderId="159" xfId="50" applyFont="1" applyBorder="1" applyAlignment="1">
      <alignment horizontal="center" vertical="center"/>
      <protection/>
    </xf>
    <xf numFmtId="0" fontId="56" fillId="25" borderId="160" xfId="50" applyFont="1" applyBorder="1" applyAlignment="1">
      <alignment horizontal="center"/>
      <protection/>
    </xf>
    <xf numFmtId="0" fontId="62" fillId="10" borderId="160" xfId="50" applyFont="1" applyFill="1" applyBorder="1" applyAlignment="1">
      <alignment horizontal="center" vertical="top"/>
      <protection/>
    </xf>
    <xf numFmtId="0" fontId="62" fillId="10" borderId="104" xfId="50" applyFont="1" applyFill="1" applyBorder="1" applyAlignment="1">
      <alignment horizontal="left" vertical="top"/>
      <protection/>
    </xf>
    <xf numFmtId="0" fontId="62" fillId="10" borderId="104" xfId="50" applyFont="1" applyFill="1" applyBorder="1" applyAlignment="1">
      <alignment horizontal="center"/>
      <protection/>
    </xf>
    <xf numFmtId="0" fontId="63" fillId="10" borderId="104" xfId="50" applyFont="1" applyFill="1" applyBorder="1" applyAlignment="1">
      <alignment horizontal="center" vertical="center"/>
      <protection/>
    </xf>
    <xf numFmtId="0" fontId="63" fillId="10" borderId="104" xfId="50" applyFont="1" applyFill="1" applyBorder="1" applyAlignment="1">
      <alignment horizontal="left" vertical="center"/>
      <protection/>
    </xf>
    <xf numFmtId="0" fontId="0" fillId="10" borderId="104" xfId="50" applyFont="1" applyFill="1" applyBorder="1" applyAlignment="1">
      <alignment/>
      <protection/>
    </xf>
    <xf numFmtId="0" fontId="49" fillId="10" borderId="104" xfId="50" applyFont="1" applyFill="1" applyBorder="1" applyAlignment="1">
      <alignment horizontal="center"/>
      <protection/>
    </xf>
    <xf numFmtId="0" fontId="49" fillId="10" borderId="104" xfId="50" applyFont="1" applyFill="1" applyBorder="1" applyAlignment="1">
      <alignment horizontal="left"/>
      <protection/>
    </xf>
    <xf numFmtId="0" fontId="0" fillId="10" borderId="161" xfId="50" applyFont="1" applyFill="1" applyBorder="1" applyAlignment="1">
      <alignment horizontal="left"/>
      <protection/>
    </xf>
    <xf numFmtId="0" fontId="60" fillId="25" borderId="0" xfId="50" applyNumberFormat="1" applyFont="1" applyBorder="1" applyAlignment="1">
      <alignment horizontal="left" vertical="center"/>
      <protection/>
    </xf>
    <xf numFmtId="0" fontId="60" fillId="25" borderId="164" xfId="50" applyNumberFormat="1" applyFont="1" applyBorder="1" applyAlignment="1">
      <alignment horizontal="center" vertical="center"/>
      <protection/>
    </xf>
    <xf numFmtId="0" fontId="54" fillId="25" borderId="165" xfId="50" applyFont="1" applyBorder="1" applyAlignment="1">
      <alignment horizontal="center"/>
      <protection/>
    </xf>
    <xf numFmtId="0" fontId="61" fillId="25" borderId="31" xfId="50" applyNumberFormat="1" applyFont="1" applyBorder="1" applyAlignment="1">
      <alignment horizontal="center" vertical="center"/>
      <protection/>
    </xf>
    <xf numFmtId="0" fontId="60" fillId="25" borderId="31" xfId="50" applyNumberFormat="1" applyFont="1" applyBorder="1" applyAlignment="1">
      <alignment horizontal="center"/>
      <protection/>
    </xf>
    <xf numFmtId="0" fontId="60" fillId="25" borderId="166" xfId="50" applyNumberFormat="1" applyFont="1" applyBorder="1" applyAlignment="1" applyProtection="1">
      <alignment horizontal="center"/>
      <protection locked="0"/>
    </xf>
    <xf numFmtId="0" fontId="54" fillId="25" borderId="167" xfId="50" applyFont="1" applyBorder="1" applyAlignment="1">
      <alignment horizontal="center"/>
      <protection/>
    </xf>
    <xf numFmtId="0" fontId="60" fillId="25" borderId="27" xfId="50" applyNumberFormat="1" applyFont="1" applyBorder="1" applyAlignment="1">
      <alignment horizontal="right" vertical="center"/>
      <protection/>
    </xf>
    <xf numFmtId="0" fontId="60" fillId="25" borderId="27" xfId="50" applyNumberFormat="1" applyFont="1" applyBorder="1" applyAlignment="1">
      <alignment horizontal="left" vertical="center"/>
      <protection/>
    </xf>
    <xf numFmtId="0" fontId="60" fillId="25" borderId="167" xfId="50" applyNumberFormat="1" applyFont="1" applyBorder="1" applyAlignment="1">
      <alignment horizontal="center" vertical="center"/>
      <protection/>
    </xf>
    <xf numFmtId="0" fontId="54" fillId="25" borderId="168" xfId="50" applyFont="1" applyBorder="1" applyAlignment="1">
      <alignment horizontal="center"/>
      <protection/>
    </xf>
    <xf numFmtId="0" fontId="61" fillId="34" borderId="169" xfId="0" applyNumberFormat="1" applyFont="1" applyFill="1" applyBorder="1" applyAlignment="1">
      <alignment horizontal="center" vertical="center"/>
    </xf>
    <xf numFmtId="0" fontId="60" fillId="25" borderId="170" xfId="50" applyNumberFormat="1" applyFont="1" applyBorder="1" applyAlignment="1" applyProtection="1">
      <alignment horizontal="center" vertical="center"/>
      <protection locked="0"/>
    </xf>
    <xf numFmtId="0" fontId="54" fillId="25" borderId="171" xfId="50" applyFont="1" applyBorder="1" applyAlignment="1">
      <alignment horizontal="center"/>
      <protection/>
    </xf>
    <xf numFmtId="0" fontId="61" fillId="34" borderId="172" xfId="0" applyNumberFormat="1" applyFont="1" applyFill="1" applyBorder="1" applyAlignment="1">
      <alignment horizontal="center" vertical="center"/>
    </xf>
    <xf numFmtId="0" fontId="61" fillId="34" borderId="173" xfId="0" applyNumberFormat="1" applyFont="1" applyFill="1" applyBorder="1" applyAlignment="1">
      <alignment horizontal="center" vertical="center"/>
    </xf>
    <xf numFmtId="0" fontId="60" fillId="25" borderId="172" xfId="50" applyNumberFormat="1" applyFont="1" applyBorder="1" applyAlignment="1">
      <alignment horizontal="right" vertical="center"/>
      <protection/>
    </xf>
    <xf numFmtId="0" fontId="60" fillId="25" borderId="172" xfId="50" applyNumberFormat="1" applyFont="1" applyBorder="1" applyAlignment="1">
      <alignment horizontal="center" vertical="center"/>
      <protection/>
    </xf>
    <xf numFmtId="0" fontId="60" fillId="25" borderId="172" xfId="50" applyNumberFormat="1" applyFont="1" applyBorder="1" applyAlignment="1">
      <alignment horizontal="left" vertical="center"/>
      <protection/>
    </xf>
    <xf numFmtId="0" fontId="60" fillId="25" borderId="174" xfId="50" applyNumberFormat="1" applyFont="1" applyBorder="1" applyAlignment="1">
      <alignment horizontal="center" vertical="center"/>
      <protection/>
    </xf>
    <xf numFmtId="0" fontId="60" fillId="25" borderId="175" xfId="50" applyNumberFormat="1" applyFont="1" applyBorder="1" applyAlignment="1" applyProtection="1">
      <alignment horizontal="center" vertical="center"/>
      <protection locked="0"/>
    </xf>
    <xf numFmtId="0" fontId="61" fillId="25" borderId="172" xfId="50" applyNumberFormat="1" applyFont="1" applyBorder="1" applyAlignment="1">
      <alignment horizontal="center" vertical="center"/>
      <protection/>
    </xf>
    <xf numFmtId="0" fontId="61" fillId="34" borderId="0" xfId="0" applyNumberFormat="1" applyFont="1" applyFill="1" applyBorder="1" applyAlignment="1">
      <alignment horizontal="center" vertical="center"/>
    </xf>
    <xf numFmtId="0" fontId="61" fillId="38" borderId="176" xfId="0" applyNumberFormat="1" applyFont="1" applyFill="1" applyBorder="1" applyAlignment="1">
      <alignment horizontal="center" vertical="center"/>
    </xf>
    <xf numFmtId="0" fontId="61" fillId="38" borderId="177" xfId="0" applyNumberFormat="1" applyFont="1" applyFill="1" applyBorder="1" applyAlignment="1">
      <alignment horizontal="center" vertical="center"/>
    </xf>
    <xf numFmtId="0" fontId="61" fillId="38" borderId="178" xfId="0" applyNumberFormat="1" applyFont="1" applyFill="1" applyBorder="1" applyAlignment="1">
      <alignment horizontal="center" vertical="center"/>
    </xf>
    <xf numFmtId="0" fontId="61" fillId="34" borderId="27" xfId="0" applyNumberFormat="1" applyFont="1" applyFill="1" applyBorder="1" applyAlignment="1">
      <alignment horizontal="center" vertical="center"/>
    </xf>
    <xf numFmtId="0" fontId="61" fillId="38" borderId="179" xfId="0" applyNumberFormat="1" applyFont="1" applyFill="1" applyBorder="1" applyAlignment="1">
      <alignment horizontal="center" vertical="center"/>
    </xf>
    <xf numFmtId="0" fontId="61" fillId="38" borderId="180" xfId="0" applyNumberFormat="1" applyFont="1" applyFill="1" applyBorder="1" applyAlignment="1">
      <alignment horizontal="center" vertical="center"/>
    </xf>
    <xf numFmtId="0" fontId="61" fillId="34" borderId="31" xfId="50" applyNumberFormat="1" applyFont="1" applyFill="1" applyBorder="1" applyAlignment="1">
      <alignment horizontal="center"/>
      <protection/>
    </xf>
    <xf numFmtId="0" fontId="61" fillId="38" borderId="181" xfId="0" applyNumberFormat="1" applyFont="1" applyFill="1" applyBorder="1" applyAlignment="1">
      <alignment horizontal="center" vertical="center"/>
    </xf>
    <xf numFmtId="0" fontId="61" fillId="38" borderId="182" xfId="0" applyNumberFormat="1" applyFont="1" applyFill="1" applyBorder="1" applyAlignment="1">
      <alignment horizontal="center" vertical="center"/>
    </xf>
    <xf numFmtId="0" fontId="60" fillId="25" borderId="183" xfId="0" applyFont="1" applyFill="1" applyBorder="1" applyAlignment="1" applyProtection="1">
      <alignment horizontal="left" indent="1"/>
      <protection locked="0"/>
    </xf>
    <xf numFmtId="0" fontId="60" fillId="25" borderId="184" xfId="0" applyFont="1" applyFill="1" applyBorder="1" applyAlignment="1" applyProtection="1">
      <alignment horizontal="left" indent="1"/>
      <protection locked="0"/>
    </xf>
    <xf numFmtId="0" fontId="60" fillId="25" borderId="185" xfId="0" applyFont="1" applyFill="1" applyBorder="1" applyAlignment="1" applyProtection="1">
      <alignment horizontal="left" indent="1"/>
      <protection locked="0"/>
    </xf>
    <xf numFmtId="0" fontId="60" fillId="25" borderId="186" xfId="0" applyFont="1" applyFill="1" applyBorder="1" applyAlignment="1" applyProtection="1">
      <alignment horizontal="left" indent="1"/>
      <protection locked="0"/>
    </xf>
    <xf numFmtId="0" fontId="61" fillId="38" borderId="187" xfId="0" applyNumberFormat="1" applyFont="1" applyFill="1" applyBorder="1" applyAlignment="1">
      <alignment horizontal="center" vertical="center"/>
    </xf>
    <xf numFmtId="0" fontId="61" fillId="38" borderId="188" xfId="0" applyNumberFormat="1" applyFont="1" applyFill="1" applyBorder="1" applyAlignment="1">
      <alignment horizontal="center" vertical="center"/>
    </xf>
    <xf numFmtId="0" fontId="61" fillId="38" borderId="189" xfId="0" applyNumberFormat="1" applyFont="1" applyFill="1" applyBorder="1" applyAlignment="1">
      <alignment horizontal="center" vertical="center"/>
    </xf>
    <xf numFmtId="0" fontId="61" fillId="34" borderId="190" xfId="50" applyNumberFormat="1" applyFont="1" applyFill="1" applyBorder="1" applyAlignment="1">
      <alignment horizontal="center"/>
      <protection/>
    </xf>
    <xf numFmtId="0" fontId="61" fillId="25" borderId="191" xfId="50" applyNumberFormat="1" applyFont="1" applyBorder="1" applyAlignment="1">
      <alignment horizontal="center" vertical="center"/>
      <protection/>
    </xf>
    <xf numFmtId="0" fontId="65" fillId="0" borderId="192" xfId="0" applyFont="1" applyFill="1" applyBorder="1" applyAlignment="1">
      <alignment horizontal="center" vertical="center"/>
    </xf>
    <xf numFmtId="0" fontId="0" fillId="0" borderId="192" xfId="0" applyFill="1" applyBorder="1" applyAlignment="1">
      <alignment/>
    </xf>
    <xf numFmtId="0" fontId="65" fillId="0" borderId="193" xfId="0" applyFont="1" applyFill="1" applyBorder="1" applyAlignment="1">
      <alignment horizontal="center"/>
    </xf>
    <xf numFmtId="0" fontId="65" fillId="0" borderId="194" xfId="0" applyFont="1" applyFill="1" applyBorder="1" applyAlignment="1">
      <alignment horizontal="center"/>
    </xf>
    <xf numFmtId="0" fontId="0" fillId="0" borderId="114" xfId="0" applyBorder="1" applyAlignment="1">
      <alignment/>
    </xf>
    <xf numFmtId="0" fontId="65" fillId="0" borderId="114" xfId="0" applyFont="1" applyFill="1" applyBorder="1" applyAlignment="1">
      <alignment horizontal="center"/>
    </xf>
    <xf numFmtId="0" fontId="54" fillId="25" borderId="195" xfId="50" applyNumberFormat="1" applyFont="1" applyBorder="1" applyAlignment="1">
      <alignment horizontal="center" vertical="center"/>
      <protection/>
    </xf>
    <xf numFmtId="0" fontId="54" fillId="25" borderId="196" xfId="50" applyNumberFormat="1" applyFont="1" applyBorder="1" applyAlignment="1">
      <alignment horizontal="center" vertical="center"/>
      <protection/>
    </xf>
    <xf numFmtId="0" fontId="54" fillId="25" borderId="197" xfId="50" applyNumberFormat="1" applyFont="1" applyBorder="1" applyAlignment="1">
      <alignment horizontal="center" vertical="center"/>
      <protection/>
    </xf>
    <xf numFmtId="0" fontId="59" fillId="25" borderId="198" xfId="50" applyNumberFormat="1" applyFont="1" applyBorder="1" applyAlignment="1">
      <alignment horizontal="center" vertical="center"/>
      <protection/>
    </xf>
    <xf numFmtId="0" fontId="59" fillId="25" borderId="195" xfId="50" applyNumberFormat="1" applyFont="1" applyBorder="1" applyAlignment="1">
      <alignment horizontal="center" vertical="center"/>
      <protection/>
    </xf>
    <xf numFmtId="0" fontId="59" fillId="25" borderId="196" xfId="50" applyNumberFormat="1" applyFont="1" applyBorder="1" applyAlignment="1">
      <alignment horizontal="center" vertical="center"/>
      <protection/>
    </xf>
    <xf numFmtId="0" fontId="54" fillId="25" borderId="199" xfId="50" applyNumberFormat="1" applyFont="1" applyBorder="1" applyAlignment="1">
      <alignment horizontal="center" vertical="center"/>
      <protection/>
    </xf>
    <xf numFmtId="0" fontId="54" fillId="25" borderId="200" xfId="50" applyNumberFormat="1" applyFont="1" applyBorder="1" applyAlignment="1">
      <alignment horizontal="center" vertical="center"/>
      <protection/>
    </xf>
    <xf numFmtId="0" fontId="54" fillId="25" borderId="201" xfId="50" applyNumberFormat="1" applyFont="1" applyBorder="1" applyAlignment="1">
      <alignment horizontal="center" vertical="center"/>
      <protection/>
    </xf>
    <xf numFmtId="0" fontId="54" fillId="25" borderId="202" xfId="50" applyNumberFormat="1" applyFont="1" applyBorder="1" applyAlignment="1">
      <alignment horizontal="center" vertical="center"/>
      <protection/>
    </xf>
    <xf numFmtId="0" fontId="59" fillId="25" borderId="199" xfId="50" applyNumberFormat="1" applyFont="1" applyBorder="1" applyAlignment="1">
      <alignment horizontal="center" vertical="center"/>
      <protection/>
    </xf>
    <xf numFmtId="0" fontId="59" fillId="25" borderId="201" xfId="50" applyNumberFormat="1" applyFont="1" applyBorder="1" applyAlignment="1">
      <alignment horizontal="center" vertical="center"/>
      <protection/>
    </xf>
    <xf numFmtId="0" fontId="54" fillId="25" borderId="203" xfId="50" applyFont="1" applyBorder="1" applyAlignment="1">
      <alignment horizontal="center" vertical="center"/>
      <protection/>
    </xf>
    <xf numFmtId="0" fontId="54" fillId="25" borderId="204" xfId="50" applyFont="1" applyBorder="1" applyAlignment="1">
      <alignment horizontal="center" vertical="center"/>
      <protection/>
    </xf>
    <xf numFmtId="0" fontId="54" fillId="25" borderId="205" xfId="50" applyFont="1" applyBorder="1" applyAlignment="1">
      <alignment horizontal="center" vertical="center"/>
      <protection/>
    </xf>
    <xf numFmtId="0" fontId="54" fillId="25" borderId="206" xfId="50" applyFont="1" applyBorder="1" applyAlignment="1">
      <alignment horizontal="center" vertical="center"/>
      <protection/>
    </xf>
    <xf numFmtId="0" fontId="59" fillId="25" borderId="203" xfId="50" applyFont="1" applyBorder="1" applyAlignment="1">
      <alignment horizontal="center" vertical="center"/>
      <protection/>
    </xf>
    <xf numFmtId="0" fontId="59" fillId="25" borderId="207" xfId="50" applyNumberFormat="1" applyFont="1" applyBorder="1" applyAlignment="1">
      <alignment horizontal="center" vertical="center"/>
      <protection/>
    </xf>
    <xf numFmtId="0" fontId="59" fillId="25" borderId="208" xfId="50" applyNumberFormat="1" applyFont="1" applyBorder="1" applyAlignment="1">
      <alignment horizontal="center" vertical="center"/>
      <protection/>
    </xf>
    <xf numFmtId="0" fontId="54" fillId="25" borderId="209" xfId="0" applyNumberFormat="1" applyFont="1" applyFill="1" applyBorder="1" applyAlignment="1">
      <alignment horizontal="center" vertical="center"/>
    </xf>
    <xf numFmtId="0" fontId="54" fillId="25" borderId="210" xfId="0" applyNumberFormat="1" applyFont="1" applyFill="1" applyBorder="1" applyAlignment="1">
      <alignment horizontal="center" vertical="center"/>
    </xf>
    <xf numFmtId="0" fontId="54" fillId="25" borderId="211" xfId="0" applyNumberFormat="1" applyFont="1" applyFill="1" applyBorder="1" applyAlignment="1">
      <alignment horizontal="center" vertical="center"/>
    </xf>
    <xf numFmtId="0" fontId="54" fillId="25" borderId="212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590550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768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4</xdr:row>
      <xdr:rowOff>28575</xdr:rowOff>
    </xdr:from>
    <xdr:ext cx="5286375" cy="714375"/>
    <xdr:sp>
      <xdr:nvSpPr>
        <xdr:cNvPr id="2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7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5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7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8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9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1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3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liga</a:t>
          </a: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3419475" y="447675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1. kolo</a:t>
          </a:r>
        </a:p>
      </xdr:txBody>
    </xdr:sp>
    <xdr:clientData/>
  </xdr:oneCellAnchor>
  <xdr:oneCellAnchor>
    <xdr:from>
      <xdr:col>1</xdr:col>
      <xdr:colOff>1104900</xdr:colOff>
      <xdr:row>71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1876425" y="181451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2</xdr:col>
      <xdr:colOff>523875</xdr:colOff>
      <xdr:row>50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2409825" y="1235392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45</xdr:row>
      <xdr:rowOff>285750</xdr:rowOff>
    </xdr:from>
    <xdr:ext cx="3895725" cy="590550"/>
    <xdr:sp>
      <xdr:nvSpPr>
        <xdr:cNvPr id="6" name="Obdélník 6"/>
        <xdr:cNvSpPr>
          <a:spLocks/>
        </xdr:cNvSpPr>
      </xdr:nvSpPr>
      <xdr:spPr>
        <a:xfrm>
          <a:off x="1419225" y="1158240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48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1504950" y="119919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363">
        <v>1</v>
      </c>
      <c r="D11" s="364"/>
      <c r="E11" s="363">
        <v>2</v>
      </c>
      <c r="F11" s="364"/>
      <c r="G11" s="363">
        <v>3</v>
      </c>
      <c r="H11" s="364"/>
      <c r="I11" s="363">
        <v>4</v>
      </c>
      <c r="J11" s="365"/>
      <c r="K11" s="366" t="s">
        <v>31</v>
      </c>
      <c r="L11" s="367"/>
      <c r="M11" s="368"/>
      <c r="N11" s="38" t="s">
        <v>1</v>
      </c>
      <c r="O11" s="39" t="s">
        <v>0</v>
      </c>
      <c r="P11" s="8"/>
      <c r="Q11" s="40" t="s">
        <v>5</v>
      </c>
      <c r="R11" s="41" t="str">
        <f>B12</f>
        <v>Saňák Adam</v>
      </c>
      <c r="S11" s="42" t="s">
        <v>14</v>
      </c>
      <c r="T11" s="43" t="str">
        <f>B13</f>
        <v>Überall Dan</v>
      </c>
      <c r="U11" s="25">
        <v>3</v>
      </c>
      <c r="V11" s="31" t="s">
        <v>21</v>
      </c>
      <c r="W11" s="26" t="s">
        <v>68</v>
      </c>
    </row>
    <row r="12" spans="1:23" ht="24" customHeight="1" thickBot="1" thickTop="1">
      <c r="A12" s="329">
        <v>1</v>
      </c>
      <c r="B12" s="348" t="s">
        <v>25</v>
      </c>
      <c r="C12" s="330"/>
      <c r="D12" s="331"/>
      <c r="E12" s="337" t="str">
        <f>U11&amp;":"&amp;W11</f>
        <v>3:S</v>
      </c>
      <c r="F12" s="343">
        <f>VLOOKUP(E12,G28:H37,2,0)</f>
        <v>4</v>
      </c>
      <c r="G12" s="337" t="str">
        <f>U14&amp;":"&amp;W14</f>
        <v>3:2</v>
      </c>
      <c r="H12" s="343">
        <f>VLOOKUP(G12,G28:H37,2,0)</f>
        <v>5</v>
      </c>
      <c r="I12" s="337" t="str">
        <f>W16&amp;":"&amp;U16</f>
        <v>3:1</v>
      </c>
      <c r="J12" s="352">
        <f>VLOOKUP(I12,G28:H37,2,0)</f>
        <v>6</v>
      </c>
      <c r="K12" s="332">
        <f>VLOOKUP(E12,$G$28:$J$37,3,0)+VLOOKUP(G12,$G$28:$J$37,3,0)+VLOOKUP(I12,$G$28:$J$37,3,0)</f>
        <v>9</v>
      </c>
      <c r="L12" s="333" t="s">
        <v>21</v>
      </c>
      <c r="M12" s="334">
        <f>VLOOKUP(E12,$G$28:$J$37,4,0)+VLOOKUP(G12,$G$28:$J$37,4,0)+VLOOKUP(I12,$G$28:$J$37,4,0)</f>
        <v>3</v>
      </c>
      <c r="N12" s="335">
        <f>SUM(J12,H12,F12)</f>
        <v>15</v>
      </c>
      <c r="O12" s="336" t="s">
        <v>62</v>
      </c>
      <c r="P12" s="12"/>
      <c r="Q12" s="40" t="s">
        <v>6</v>
      </c>
      <c r="R12" s="41" t="str">
        <f>B14</f>
        <v>Šiška Zdeněk</v>
      </c>
      <c r="S12" s="42" t="s">
        <v>14</v>
      </c>
      <c r="T12" s="43" t="str">
        <f>B15</f>
        <v>Überall Roman</v>
      </c>
      <c r="U12" s="25">
        <v>3</v>
      </c>
      <c r="V12" s="31" t="s">
        <v>21</v>
      </c>
      <c r="W12" s="26">
        <v>1</v>
      </c>
    </row>
    <row r="13" spans="1:23" ht="24" customHeight="1" thickBot="1">
      <c r="A13" s="326">
        <v>2</v>
      </c>
      <c r="B13" s="349" t="s">
        <v>26</v>
      </c>
      <c r="C13" s="88" t="str">
        <f>W11&amp;":"&amp;U11</f>
        <v>S:3</v>
      </c>
      <c r="D13" s="339">
        <f>VLOOKUP(C13,G28:H37,2,0)</f>
        <v>-3</v>
      </c>
      <c r="E13" s="338"/>
      <c r="F13" s="327"/>
      <c r="G13" s="88" t="str">
        <f>U13&amp;":"&amp;W13</f>
        <v>S:3</v>
      </c>
      <c r="H13" s="346">
        <f>VLOOKUP(G13,G28:H37,2,0)</f>
        <v>-3</v>
      </c>
      <c r="I13" s="88" t="str">
        <f>U15&amp;":"&amp;W15</f>
        <v>S:3</v>
      </c>
      <c r="J13" s="353">
        <f>VLOOKUP(I13,G28:H37,2,0)</f>
        <v>-3</v>
      </c>
      <c r="K13" s="76">
        <f>VLOOKUP(C13,$G$28:$J$37,3,0)+VLOOKUP(G13,$G$28:$J$37,3,0)+VLOOKUP(I13,$G$28:$J$37,3,0)</f>
        <v>0</v>
      </c>
      <c r="L13" s="49" t="s">
        <v>21</v>
      </c>
      <c r="M13" s="316">
        <f>VLOOKUP(C13,$G$28:$J$37,4,0)+VLOOKUP(G13,$G$28:$J$37,4,0)+VLOOKUP(I13,$G$28:$J$37,4,0)</f>
        <v>9</v>
      </c>
      <c r="N13" s="317">
        <f>SUM(J13,H13,D13,B13)</f>
        <v>-9</v>
      </c>
      <c r="O13" s="328" t="s">
        <v>65</v>
      </c>
      <c r="P13" s="12"/>
      <c r="Q13" s="40" t="s">
        <v>7</v>
      </c>
      <c r="R13" s="41" t="str">
        <f>B13</f>
        <v>Überall Dan</v>
      </c>
      <c r="S13" s="42" t="s">
        <v>14</v>
      </c>
      <c r="T13" s="43" t="str">
        <f>B14</f>
        <v>Šiška Zdeněk</v>
      </c>
      <c r="U13" s="25" t="s">
        <v>68</v>
      </c>
      <c r="V13" s="31" t="s">
        <v>21</v>
      </c>
      <c r="W13" s="26">
        <v>3</v>
      </c>
    </row>
    <row r="14" spans="1:23" ht="24" customHeight="1" thickBot="1">
      <c r="A14" s="322">
        <v>3</v>
      </c>
      <c r="B14" s="350" t="s">
        <v>27</v>
      </c>
      <c r="C14" s="46" t="str">
        <f>W14&amp;":"&amp;U14</f>
        <v>2:3</v>
      </c>
      <c r="D14" s="340">
        <f>VLOOKUP(C14,G28:H37,2,0)</f>
        <v>2</v>
      </c>
      <c r="E14" s="46" t="str">
        <f>W13&amp;":"&amp;U13</f>
        <v>3:S</v>
      </c>
      <c r="F14" s="340">
        <f>VLOOKUP(E14,G28:H37,2,0)</f>
        <v>4</v>
      </c>
      <c r="G14" s="342"/>
      <c r="H14" s="47"/>
      <c r="I14" s="46" t="str">
        <f>U12&amp;":"&amp;W12</f>
        <v>3:1</v>
      </c>
      <c r="J14" s="354">
        <f>VLOOKUP(I14,G28:H37,2,0)</f>
        <v>6</v>
      </c>
      <c r="K14" s="323">
        <f>VLOOKUP(C14,$G$28:$J$37,3,0)+VLOOKUP(E14,$G$28:$J$37,3,0)+VLOOKUP(I14,$G$28:$J$37,3,0)</f>
        <v>8</v>
      </c>
      <c r="L14" s="51" t="s">
        <v>21</v>
      </c>
      <c r="M14" s="324">
        <f>VLOOKUP(C14,$G$28:$J$37,4,0)+VLOOKUP(E14,$G$28:$J$37,4,0)+VLOOKUP(I14,$G$28:$J$37,4,0)</f>
        <v>4</v>
      </c>
      <c r="N14" s="325">
        <f>SUM(J14,F14,D14,B14)</f>
        <v>12</v>
      </c>
      <c r="O14" s="50" t="s">
        <v>63</v>
      </c>
      <c r="P14" s="12"/>
      <c r="Q14" s="40" t="s">
        <v>2</v>
      </c>
      <c r="R14" s="41" t="str">
        <f>B12</f>
        <v>Saňák Adam</v>
      </c>
      <c r="S14" s="42" t="s">
        <v>14</v>
      </c>
      <c r="T14" s="43" t="str">
        <f>B14</f>
        <v>Šiška Zdeněk</v>
      </c>
      <c r="U14" s="25">
        <v>3</v>
      </c>
      <c r="V14" s="31" t="s">
        <v>21</v>
      </c>
      <c r="W14" s="26">
        <v>2</v>
      </c>
    </row>
    <row r="15" spans="1:23" ht="24" customHeight="1" thickBot="1">
      <c r="A15" s="318">
        <v>4</v>
      </c>
      <c r="B15" s="351" t="s">
        <v>30</v>
      </c>
      <c r="C15" s="319" t="str">
        <f>U16&amp;":"&amp;W16</f>
        <v>1:3</v>
      </c>
      <c r="D15" s="341">
        <f>VLOOKUP(C15,G28:H37,2,0)</f>
        <v>1</v>
      </c>
      <c r="E15" s="356" t="str">
        <f>W15&amp;":"&amp;U15</f>
        <v>3:S</v>
      </c>
      <c r="F15" s="344">
        <f>VLOOKUP(E15,G28:H37,2,0)</f>
        <v>4</v>
      </c>
      <c r="G15" s="319" t="str">
        <f>W12&amp;":"&amp;U12</f>
        <v>1:3</v>
      </c>
      <c r="H15" s="347">
        <f>VLOOKUP(G15,G28:H37,2,0)</f>
        <v>1</v>
      </c>
      <c r="I15" s="345"/>
      <c r="J15" s="355"/>
      <c r="K15" s="52">
        <f>VLOOKUP(C15,$G$28:$J$37,3,0)+VLOOKUP(E15,$G$28:$J$37,3,0)+VLOOKUP(G15,$G$28:$J$37,3,0)</f>
        <v>5</v>
      </c>
      <c r="L15" s="320" t="s">
        <v>21</v>
      </c>
      <c r="M15" s="53">
        <f>VLOOKUP(C15,$G$28:$J$37,4,0)+VLOOKUP(E15,$G$28:$J$37,4,0)+VLOOKUP(G15,$G$28:$J$37,4,0)</f>
        <v>6</v>
      </c>
      <c r="N15" s="54">
        <f>SUM(H15,F15,D15,B15)</f>
        <v>6</v>
      </c>
      <c r="O15" s="321" t="s">
        <v>64</v>
      </c>
      <c r="P15" s="17"/>
      <c r="Q15" s="40" t="s">
        <v>4</v>
      </c>
      <c r="R15" s="41" t="str">
        <f>B13</f>
        <v>Überall Dan</v>
      </c>
      <c r="S15" s="42" t="s">
        <v>14</v>
      </c>
      <c r="T15" s="43" t="str">
        <f>B15</f>
        <v>Überall Roman</v>
      </c>
      <c r="U15" s="25" t="s">
        <v>68</v>
      </c>
      <c r="V15" s="31" t="s">
        <v>21</v>
      </c>
      <c r="W15" s="26">
        <v>3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Überall Roman</v>
      </c>
      <c r="S16" s="42" t="s">
        <v>14</v>
      </c>
      <c r="T16" s="43" t="str">
        <f>B12</f>
        <v>Saňák Adam</v>
      </c>
      <c r="U16" s="25">
        <v>1</v>
      </c>
      <c r="V16" s="31" t="s">
        <v>21</v>
      </c>
      <c r="W16" s="26">
        <v>3</v>
      </c>
    </row>
    <row r="17" spans="1:16" ht="24" customHeight="1" thickBot="1">
      <c r="A17" s="11"/>
      <c r="B17" s="8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19" ht="15"/>
    <row r="20" ht="15"/>
    <row r="21" ht="15"/>
    <row r="22" ht="15"/>
    <row r="27" ht="15" hidden="1"/>
    <row r="28" spans="7:10" ht="15" hidden="1">
      <c r="G28" s="18" t="s">
        <v>16</v>
      </c>
      <c r="H28" s="7">
        <v>7</v>
      </c>
      <c r="I28" s="63">
        <v>3</v>
      </c>
      <c r="J28" s="63">
        <v>0</v>
      </c>
    </row>
    <row r="29" spans="7:10" ht="15" hidden="1">
      <c r="G29" s="18" t="s">
        <v>18</v>
      </c>
      <c r="H29" s="7">
        <v>6</v>
      </c>
      <c r="I29" s="63">
        <v>3</v>
      </c>
      <c r="J29" s="63">
        <v>1</v>
      </c>
    </row>
    <row r="30" spans="7:10" ht="15" hidden="1">
      <c r="G30" s="18" t="s">
        <v>20</v>
      </c>
      <c r="H30" s="7">
        <v>5</v>
      </c>
      <c r="I30" s="63">
        <v>3</v>
      </c>
      <c r="J30" s="63">
        <v>2</v>
      </c>
    </row>
    <row r="31" spans="7:10" ht="15" hidden="1">
      <c r="G31" s="18" t="s">
        <v>22</v>
      </c>
      <c r="H31" s="7">
        <v>4</v>
      </c>
      <c r="I31" s="63">
        <v>3</v>
      </c>
      <c r="J31" s="63">
        <v>0</v>
      </c>
    </row>
    <row r="32" spans="7:10" ht="15" hidden="1">
      <c r="G32" s="18" t="s">
        <v>17</v>
      </c>
      <c r="H32" s="7">
        <v>2</v>
      </c>
      <c r="I32" s="63">
        <v>2</v>
      </c>
      <c r="J32" s="63">
        <v>3</v>
      </c>
    </row>
    <row r="33" spans="7:10" ht="15" hidden="1">
      <c r="G33" s="18" t="s">
        <v>19</v>
      </c>
      <c r="H33" s="7">
        <v>1</v>
      </c>
      <c r="I33" s="63">
        <v>1</v>
      </c>
      <c r="J33" s="63">
        <v>3</v>
      </c>
    </row>
    <row r="34" spans="7:10" ht="15" hidden="1">
      <c r="G34" s="18" t="s">
        <v>15</v>
      </c>
      <c r="H34" s="7">
        <v>0</v>
      </c>
      <c r="I34" s="63">
        <v>0</v>
      </c>
      <c r="J34" s="63">
        <v>3</v>
      </c>
    </row>
    <row r="35" spans="7:10" ht="15" hidden="1">
      <c r="G35" s="18" t="s">
        <v>23</v>
      </c>
      <c r="H35" s="7">
        <v>-3</v>
      </c>
      <c r="I35" s="63">
        <v>0</v>
      </c>
      <c r="J35" s="63">
        <v>3</v>
      </c>
    </row>
    <row r="36" spans="7:10" ht="15" hidden="1">
      <c r="G36" s="18" t="s">
        <v>24</v>
      </c>
      <c r="H36" s="7">
        <v>-3</v>
      </c>
      <c r="I36" s="63">
        <v>0</v>
      </c>
      <c r="J36" s="63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s="65" customFormat="1" ht="18" customHeight="1">
      <c r="A9" s="64"/>
      <c r="B9" s="64"/>
      <c r="C9" s="64"/>
      <c r="D9" s="64"/>
      <c r="E9" s="64"/>
      <c r="F9" s="64"/>
      <c r="H9" s="66"/>
      <c r="I9" s="67"/>
      <c r="J9" s="64"/>
      <c r="K9" s="64"/>
      <c r="L9" s="64"/>
      <c r="M9" s="64"/>
      <c r="N9" s="64"/>
      <c r="O9" s="64"/>
      <c r="P9" s="64"/>
    </row>
    <row r="10" spans="1:16" s="65" customFormat="1" ht="24" customHeight="1" thickBot="1">
      <c r="A10" s="64"/>
      <c r="B10" s="68"/>
      <c r="C10" s="64"/>
      <c r="D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50" ht="24" customHeight="1" thickBot="1">
      <c r="A11" s="116"/>
      <c r="B11" s="117"/>
      <c r="C11" s="369">
        <v>1</v>
      </c>
      <c r="D11" s="369"/>
      <c r="E11" s="370">
        <v>2</v>
      </c>
      <c r="F11" s="371"/>
      <c r="G11" s="369">
        <v>3</v>
      </c>
      <c r="H11" s="369"/>
      <c r="I11" s="370">
        <v>4</v>
      </c>
      <c r="J11" s="372"/>
      <c r="K11" s="373" t="s">
        <v>31</v>
      </c>
      <c r="L11" s="373"/>
      <c r="M11" s="374"/>
      <c r="N11" s="96" t="s">
        <v>1</v>
      </c>
      <c r="O11" s="97" t="s">
        <v>0</v>
      </c>
      <c r="P11" s="64"/>
      <c r="Q11" s="124" t="s">
        <v>5</v>
      </c>
      <c r="R11" s="125" t="str">
        <f>B12</f>
        <v>Kotraba Jan</v>
      </c>
      <c r="S11" s="125" t="s">
        <v>14</v>
      </c>
      <c r="T11" s="125" t="str">
        <f>B13</f>
        <v>Műnster Jaromír</v>
      </c>
      <c r="U11" s="27">
        <v>0</v>
      </c>
      <c r="V11" s="126" t="s">
        <v>21</v>
      </c>
      <c r="W11" s="28">
        <v>3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0" ht="24" customHeight="1" thickBot="1" thickTop="1">
      <c r="A12" s="98">
        <v>1</v>
      </c>
      <c r="B12" s="90" t="s">
        <v>38</v>
      </c>
      <c r="C12" s="118"/>
      <c r="D12" s="118"/>
      <c r="E12" s="83" t="str">
        <f>U11&amp;":"&amp;W11</f>
        <v>0:3</v>
      </c>
      <c r="F12" s="92">
        <f>VLOOKUP(E12,G28:H37,2,0)</f>
        <v>0</v>
      </c>
      <c r="G12" s="88" t="str">
        <f>U14&amp;":"&amp;W14</f>
        <v>2:3</v>
      </c>
      <c r="H12" s="93">
        <f>VLOOKUP(G12,G28:H37,2,0)</f>
        <v>2</v>
      </c>
      <c r="I12" s="83" t="str">
        <f>W16&amp;":"&amp;U16</f>
        <v>3:1</v>
      </c>
      <c r="J12" s="94">
        <f>VLOOKUP(I12,G28:H37,2,0)</f>
        <v>6</v>
      </c>
      <c r="K12" s="76">
        <f>VLOOKUP(E12,$G$28:$J$37,3,0)+VLOOKUP(G12,$G$28:$J$37,3,0)+VLOOKUP(I12,$G$28:$J$37,3,0)</f>
        <v>5</v>
      </c>
      <c r="L12" s="49" t="s">
        <v>21</v>
      </c>
      <c r="M12" s="84">
        <f>VLOOKUP(E12,$G$28:$J$37,4,0)+VLOOKUP(G12,$G$28:$J$37,4,0)+VLOOKUP(I12,$G$28:$J$37,4,0)</f>
        <v>7</v>
      </c>
      <c r="N12" s="80">
        <f>SUM(J12,H12,F12)</f>
        <v>8</v>
      </c>
      <c r="O12" s="99" t="s">
        <v>64</v>
      </c>
      <c r="P12" s="74"/>
      <c r="Q12" s="127" t="s">
        <v>6</v>
      </c>
      <c r="R12" s="128" t="str">
        <f>B14</f>
        <v>Koudela Vladimír</v>
      </c>
      <c r="S12" s="128" t="s">
        <v>14</v>
      </c>
      <c r="T12" s="128" t="str">
        <f>B15</f>
        <v>Štefaník Drahoslav</v>
      </c>
      <c r="U12" s="129">
        <v>3</v>
      </c>
      <c r="V12" s="130" t="s">
        <v>21</v>
      </c>
      <c r="W12" s="131">
        <v>1</v>
      </c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50" ht="24" customHeight="1" thickBot="1">
      <c r="A13" s="100">
        <v>2</v>
      </c>
      <c r="B13" s="91" t="s">
        <v>36</v>
      </c>
      <c r="C13" s="77" t="str">
        <f>W11&amp;":"&amp;U11</f>
        <v>3:0</v>
      </c>
      <c r="D13" s="87">
        <f>VLOOKUP(C13,G28:H37,2,0)</f>
        <v>7</v>
      </c>
      <c r="E13" s="119"/>
      <c r="F13" s="120"/>
      <c r="G13" s="77" t="str">
        <f>U13&amp;":"&amp;W13</f>
        <v>3:0</v>
      </c>
      <c r="H13" s="82">
        <f>VLOOKUP(G13,G28:H37,2,0)</f>
        <v>7</v>
      </c>
      <c r="I13" s="85" t="str">
        <f>U15&amp;":"&amp;W15</f>
        <v>3:1</v>
      </c>
      <c r="J13" s="95">
        <f>VLOOKUP(I13,G28:H37,2,0)</f>
        <v>6</v>
      </c>
      <c r="K13" s="78">
        <f>VLOOKUP(C13,$G$28:$J$37,3,0)+VLOOKUP(G13,$G$28:$J$37,3,0)+VLOOKUP(I13,$G$28:$J$37,3,0)</f>
        <v>9</v>
      </c>
      <c r="L13" s="79" t="s">
        <v>21</v>
      </c>
      <c r="M13" s="86">
        <f>VLOOKUP(C13,$G$28:$J$37,4,0)+VLOOKUP(G13,$G$28:$J$37,4,0)+VLOOKUP(I13,$G$28:$J$37,4,0)</f>
        <v>1</v>
      </c>
      <c r="N13" s="81">
        <f>SUM(J13,H13,D13,B13)</f>
        <v>20</v>
      </c>
      <c r="O13" s="101" t="s">
        <v>62</v>
      </c>
      <c r="P13" s="74"/>
      <c r="Q13" s="124" t="s">
        <v>7</v>
      </c>
      <c r="R13" s="125" t="str">
        <f>B13</f>
        <v>Műnster Jaromír</v>
      </c>
      <c r="S13" s="125" t="s">
        <v>14</v>
      </c>
      <c r="T13" s="125" t="str">
        <f>B14</f>
        <v>Koudela Vladimír</v>
      </c>
      <c r="U13" s="27">
        <v>3</v>
      </c>
      <c r="V13" s="126" t="s">
        <v>21</v>
      </c>
      <c r="W13" s="28">
        <v>0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</row>
    <row r="14" spans="1:50" ht="24" customHeight="1" thickBot="1">
      <c r="A14" s="100">
        <v>3</v>
      </c>
      <c r="B14" s="91" t="s">
        <v>37</v>
      </c>
      <c r="C14" s="77" t="str">
        <f>W14&amp;":"&amp;U14</f>
        <v>3:2</v>
      </c>
      <c r="D14" s="87">
        <f>VLOOKUP(C14,G28:H37,2,0)</f>
        <v>5</v>
      </c>
      <c r="E14" s="85" t="str">
        <f>W13&amp;":"&amp;U13</f>
        <v>0:3</v>
      </c>
      <c r="F14" s="89">
        <f>VLOOKUP(E14,G28:H37,2,0)</f>
        <v>0</v>
      </c>
      <c r="G14" s="121"/>
      <c r="H14" s="121"/>
      <c r="I14" s="85" t="str">
        <f>U12&amp;":"&amp;W12</f>
        <v>3:1</v>
      </c>
      <c r="J14" s="95">
        <f>VLOOKUP(I14,G28:H37,2,0)</f>
        <v>6</v>
      </c>
      <c r="K14" s="78">
        <f>VLOOKUP(C14,$G$28:$J$37,3,0)+VLOOKUP(E14,$G$28:$J$37,3,0)+VLOOKUP(I14,$G$28:$J$37,3,0)</f>
        <v>6</v>
      </c>
      <c r="L14" s="79" t="s">
        <v>21</v>
      </c>
      <c r="M14" s="86">
        <f>VLOOKUP(C14,$G$28:$J$37,4,0)+VLOOKUP(E14,$G$28:$J$37,4,0)+VLOOKUP(I14,$G$28:$J$37,4,0)</f>
        <v>6</v>
      </c>
      <c r="N14" s="81">
        <f>SUM(J14,F14,D14,B14)</f>
        <v>11</v>
      </c>
      <c r="O14" s="101" t="s">
        <v>63</v>
      </c>
      <c r="P14" s="74"/>
      <c r="Q14" s="127" t="s">
        <v>2</v>
      </c>
      <c r="R14" s="128" t="str">
        <f>B12</f>
        <v>Kotraba Jan</v>
      </c>
      <c r="S14" s="128" t="s">
        <v>14</v>
      </c>
      <c r="T14" s="128" t="str">
        <f>B14</f>
        <v>Koudela Vladimír</v>
      </c>
      <c r="U14" s="129">
        <v>2</v>
      </c>
      <c r="V14" s="130" t="s">
        <v>21</v>
      </c>
      <c r="W14" s="131">
        <v>3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0" ht="24" customHeight="1" thickBot="1">
      <c r="A15" s="102">
        <v>4</v>
      </c>
      <c r="B15" s="103" t="s">
        <v>39</v>
      </c>
      <c r="C15" s="104" t="str">
        <f>U16&amp;":"&amp;W16</f>
        <v>1:3</v>
      </c>
      <c r="D15" s="105">
        <f>VLOOKUP(C15,G28:H37,2,0)</f>
        <v>1</v>
      </c>
      <c r="E15" s="106" t="str">
        <f>W15&amp;":"&amp;U15</f>
        <v>1:3</v>
      </c>
      <c r="F15" s="107">
        <f>VLOOKUP(E15,G28:H37,2,0)</f>
        <v>1</v>
      </c>
      <c r="G15" s="104" t="str">
        <f>W12&amp;":"&amp;U12</f>
        <v>1:3</v>
      </c>
      <c r="H15" s="108">
        <f>VLOOKUP(G15,G28:H37,2,0)</f>
        <v>1</v>
      </c>
      <c r="I15" s="122"/>
      <c r="J15" s="123"/>
      <c r="K15" s="109">
        <f>VLOOKUP(C15,$G$28:$J$37,3,0)+VLOOKUP(E15,$G$28:$J$37,3,0)+VLOOKUP(G15,$G$28:$J$37,3,0)</f>
        <v>3</v>
      </c>
      <c r="L15" s="110" t="s">
        <v>21</v>
      </c>
      <c r="M15" s="111">
        <f>VLOOKUP(C15,$G$28:$J$37,4,0)+VLOOKUP(E15,$G$28:$J$37,4,0)+VLOOKUP(G15,$G$28:$J$37,4,0)</f>
        <v>9</v>
      </c>
      <c r="N15" s="112">
        <f>SUM(H15,F15,D15,B15)</f>
        <v>3</v>
      </c>
      <c r="O15" s="113" t="s">
        <v>65</v>
      </c>
      <c r="P15" s="75"/>
      <c r="Q15" s="124" t="s">
        <v>4</v>
      </c>
      <c r="R15" s="125" t="str">
        <f>B13</f>
        <v>Műnster Jaromír</v>
      </c>
      <c r="S15" s="125" t="s">
        <v>14</v>
      </c>
      <c r="T15" s="125" t="str">
        <f>B15</f>
        <v>Štefaník Drahoslav</v>
      </c>
      <c r="U15" s="27">
        <v>3</v>
      </c>
      <c r="V15" s="126" t="s">
        <v>21</v>
      </c>
      <c r="W15" s="28">
        <v>1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</row>
    <row r="16" spans="1:50" ht="24" customHeight="1" thickBot="1">
      <c r="A16" s="114"/>
      <c r="B16" s="64"/>
      <c r="C16" s="73"/>
      <c r="D16" s="69"/>
      <c r="E16" s="73"/>
      <c r="F16" s="69"/>
      <c r="G16" s="73"/>
      <c r="H16" s="69"/>
      <c r="I16" s="73"/>
      <c r="J16" s="69"/>
      <c r="K16" s="69"/>
      <c r="L16" s="69"/>
      <c r="M16" s="64"/>
      <c r="N16" s="64"/>
      <c r="O16" s="64"/>
      <c r="P16" s="74"/>
      <c r="Q16" s="124" t="s">
        <v>3</v>
      </c>
      <c r="R16" s="125" t="str">
        <f>B15</f>
        <v>Štefaník Drahoslav</v>
      </c>
      <c r="S16" s="125" t="s">
        <v>14</v>
      </c>
      <c r="T16" s="125" t="str">
        <f>B12</f>
        <v>Kotraba Jan</v>
      </c>
      <c r="U16" s="27">
        <v>1</v>
      </c>
      <c r="V16" s="126" t="s">
        <v>21</v>
      </c>
      <c r="W16" s="28">
        <v>3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ht="24" customHeight="1" thickBot="1">
      <c r="A17" s="115"/>
      <c r="B17" s="64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69"/>
      <c r="M17" s="64"/>
      <c r="N17" s="64"/>
      <c r="O17" s="68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</row>
    <row r="18" spans="1:16" s="65" customFormat="1" ht="24" customHeight="1">
      <c r="A18" s="68"/>
      <c r="L18" s="69"/>
      <c r="M18" s="64"/>
      <c r="N18" s="64"/>
      <c r="O18" s="64"/>
      <c r="P18" s="64"/>
    </row>
    <row r="19" s="65" customFormat="1" ht="15"/>
    <row r="20" s="65" customFormat="1" ht="15"/>
    <row r="21" s="65" customFormat="1" ht="15"/>
    <row r="22" s="65" customFormat="1" ht="15"/>
    <row r="23" s="65" customFormat="1" ht="15"/>
    <row r="24" s="65" customFormat="1" ht="15"/>
    <row r="25" s="65" customFormat="1" ht="15"/>
    <row r="26" s="65" customFormat="1" ht="15"/>
    <row r="27" s="65" customFormat="1" ht="15" hidden="1"/>
    <row r="28" spans="7:10" s="65" customFormat="1" ht="15" hidden="1">
      <c r="G28" s="70" t="s">
        <v>16</v>
      </c>
      <c r="H28" s="65">
        <v>7</v>
      </c>
      <c r="I28" s="71">
        <v>3</v>
      </c>
      <c r="J28" s="71">
        <v>0</v>
      </c>
    </row>
    <row r="29" spans="7:10" s="65" customFormat="1" ht="15" hidden="1">
      <c r="G29" s="70" t="s">
        <v>18</v>
      </c>
      <c r="H29" s="65">
        <v>6</v>
      </c>
      <c r="I29" s="71">
        <v>3</v>
      </c>
      <c r="J29" s="71">
        <v>1</v>
      </c>
    </row>
    <row r="30" spans="7:10" s="65" customFormat="1" ht="15" hidden="1">
      <c r="G30" s="70" t="s">
        <v>20</v>
      </c>
      <c r="H30" s="65">
        <v>5</v>
      </c>
      <c r="I30" s="71">
        <v>3</v>
      </c>
      <c r="J30" s="71">
        <v>2</v>
      </c>
    </row>
    <row r="31" spans="7:10" s="65" customFormat="1" ht="15" hidden="1">
      <c r="G31" s="70" t="s">
        <v>22</v>
      </c>
      <c r="H31" s="65">
        <v>4</v>
      </c>
      <c r="I31" s="71">
        <v>3</v>
      </c>
      <c r="J31" s="71">
        <v>0</v>
      </c>
    </row>
    <row r="32" spans="7:10" s="65" customFormat="1" ht="15" hidden="1">
      <c r="G32" s="70" t="s">
        <v>17</v>
      </c>
      <c r="H32" s="65">
        <v>2</v>
      </c>
      <c r="I32" s="71">
        <v>2</v>
      </c>
      <c r="J32" s="71">
        <v>3</v>
      </c>
    </row>
    <row r="33" spans="7:10" s="65" customFormat="1" ht="15" hidden="1">
      <c r="G33" s="70" t="s">
        <v>19</v>
      </c>
      <c r="H33" s="65">
        <v>1</v>
      </c>
      <c r="I33" s="71">
        <v>1</v>
      </c>
      <c r="J33" s="71">
        <v>3</v>
      </c>
    </row>
    <row r="34" spans="7:10" s="65" customFormat="1" ht="15" hidden="1">
      <c r="G34" s="70" t="s">
        <v>15</v>
      </c>
      <c r="H34" s="65">
        <v>0</v>
      </c>
      <c r="I34" s="71">
        <v>0</v>
      </c>
      <c r="J34" s="71">
        <v>3</v>
      </c>
    </row>
    <row r="35" spans="7:10" s="65" customFormat="1" ht="15" hidden="1">
      <c r="G35" s="70" t="s">
        <v>23</v>
      </c>
      <c r="H35" s="65">
        <v>-3</v>
      </c>
      <c r="I35" s="71">
        <v>0</v>
      </c>
      <c r="J35" s="71">
        <v>3</v>
      </c>
    </row>
    <row r="36" spans="7:10" s="65" customFormat="1" ht="15" hidden="1">
      <c r="G36" s="70" t="s">
        <v>24</v>
      </c>
      <c r="H36" s="65">
        <v>-3</v>
      </c>
      <c r="I36" s="71">
        <v>0</v>
      </c>
      <c r="J36" s="71">
        <v>0</v>
      </c>
    </row>
    <row r="37" spans="7:8" s="65" customFormat="1" ht="15" hidden="1">
      <c r="G37" s="65" t="s">
        <v>21</v>
      </c>
      <c r="H37" s="72">
        <f>""</f>
      </c>
    </row>
    <row r="38" s="65" customFormat="1" ht="15"/>
    <row r="39" s="65" customFormat="1" ht="15"/>
    <row r="40" s="65" customFormat="1" ht="15"/>
    <row r="41" s="65" customFormat="1" ht="15"/>
    <row r="42" s="65" customFormat="1" ht="15"/>
    <row r="43" s="65" customFormat="1" ht="15"/>
    <row r="44" s="65" customFormat="1" ht="15"/>
    <row r="45" s="65" customFormat="1" ht="15"/>
    <row r="46" s="65" customFormat="1" ht="15"/>
    <row r="47" s="65" customFormat="1" ht="15"/>
    <row r="48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  <row r="73" s="65" customFormat="1" ht="15"/>
    <row r="74" s="65" customFormat="1" ht="15"/>
    <row r="75" s="65" customFormat="1" ht="15"/>
    <row r="76" s="65" customFormat="1" ht="15"/>
    <row r="77" s="65" customFormat="1" ht="15"/>
    <row r="78" s="65" customFormat="1" ht="15"/>
    <row r="79" s="65" customFormat="1" ht="15"/>
    <row r="80" s="65" customFormat="1" ht="15"/>
    <row r="81" s="65" customFormat="1" ht="15"/>
    <row r="82" s="65" customFormat="1" ht="15"/>
    <row r="83" s="65" customFormat="1" ht="15"/>
    <row r="84" s="65" customFormat="1" ht="15"/>
    <row r="85" s="65" customFormat="1" ht="15"/>
    <row r="86" s="65" customFormat="1" ht="15"/>
    <row r="87" s="65" customFormat="1" ht="15"/>
    <row r="88" s="65" customFormat="1" ht="15"/>
    <row r="89" s="65" customFormat="1" ht="15"/>
    <row r="90" s="65" customFormat="1" ht="15"/>
    <row r="91" s="65" customFormat="1" ht="15"/>
    <row r="92" s="65" customFormat="1" ht="15"/>
    <row r="93" s="65" customFormat="1" ht="15"/>
    <row r="94" s="65" customFormat="1" ht="15"/>
    <row r="95" s="65" customFormat="1" ht="15"/>
    <row r="96" s="65" customFormat="1" ht="15"/>
    <row r="97" s="65" customFormat="1" ht="15"/>
    <row r="98" s="65" customFormat="1" ht="15"/>
    <row r="99" s="65" customFormat="1" ht="15"/>
    <row r="100" s="65" customFormat="1" ht="15"/>
    <row r="101" s="65" customFormat="1" ht="15"/>
    <row r="102" s="65" customFormat="1" ht="15"/>
    <row r="103" s="65" customFormat="1" ht="15"/>
    <row r="104" s="65" customFormat="1" ht="15"/>
    <row r="105" s="65" customFormat="1" ht="15"/>
    <row r="106" s="65" customFormat="1" ht="15"/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  <row r="184" s="65" customFormat="1" ht="15"/>
    <row r="185" s="65" customFormat="1" ht="15"/>
    <row r="186" s="65" customFormat="1" ht="15"/>
    <row r="187" s="65" customFormat="1" ht="15"/>
    <row r="188" s="65" customFormat="1" ht="15"/>
    <row r="189" s="65" customFormat="1" ht="15"/>
    <row r="190" s="65" customFormat="1" ht="15"/>
    <row r="191" s="65" customFormat="1" ht="15"/>
    <row r="192" s="65" customFormat="1" ht="15"/>
    <row r="193" s="65" customFormat="1" ht="15"/>
    <row r="194" s="65" customFormat="1" ht="15"/>
    <row r="195" s="65" customFormat="1" ht="15"/>
    <row r="196" s="65" customFormat="1" ht="15"/>
    <row r="197" s="65" customFormat="1" ht="15"/>
    <row r="198" s="65" customFormat="1" ht="15"/>
    <row r="199" s="65" customFormat="1" ht="15"/>
    <row r="200" s="65" customFormat="1" ht="15"/>
    <row r="201" s="65" customFormat="1" ht="15"/>
    <row r="202" s="65" customFormat="1" ht="15"/>
    <row r="203" s="65" customFormat="1" ht="15"/>
    <row r="204" s="65" customFormat="1" ht="15"/>
    <row r="205" s="65" customFormat="1" ht="15"/>
    <row r="206" s="65" customFormat="1" ht="15"/>
    <row r="207" s="65" customFormat="1" ht="15"/>
    <row r="208" s="65" customFormat="1" ht="15"/>
    <row r="209" s="65" customFormat="1" ht="15"/>
    <row r="210" s="65" customFormat="1" ht="15"/>
    <row r="211" s="65" customFormat="1" ht="15"/>
    <row r="212" s="65" customFormat="1" ht="15"/>
    <row r="213" s="65" customFormat="1" ht="15"/>
    <row r="214" s="65" customFormat="1" ht="15"/>
    <row r="215" s="65" customFormat="1" ht="15"/>
    <row r="216" s="65" customFormat="1" ht="15"/>
    <row r="217" s="65" customFormat="1" ht="15"/>
    <row r="218" s="65" customFormat="1" ht="15"/>
    <row r="219" s="65" customFormat="1" ht="15"/>
    <row r="220" s="65" customFormat="1" ht="15"/>
    <row r="221" s="65" customFormat="1" ht="15"/>
    <row r="222" s="65" customFormat="1" ht="15"/>
    <row r="223" s="65" customFormat="1" ht="15"/>
    <row r="224" s="65" customFormat="1" ht="15"/>
    <row r="225" s="65" customFormat="1" ht="15"/>
    <row r="226" s="65" customFormat="1" ht="15"/>
    <row r="227" s="65" customFormat="1" ht="15"/>
    <row r="228" s="65" customFormat="1" ht="15"/>
    <row r="229" s="65" customFormat="1" ht="15"/>
    <row r="230" s="65" customFormat="1" ht="15"/>
    <row r="231" s="65" customFormat="1" ht="15"/>
    <row r="232" s="65" customFormat="1" ht="15"/>
    <row r="233" s="65" customFormat="1" ht="15"/>
    <row r="234" s="65" customFormat="1" ht="15"/>
    <row r="235" s="65" customFormat="1" ht="15"/>
    <row r="236" s="65" customFormat="1" ht="15"/>
    <row r="237" s="65" customFormat="1" ht="15"/>
    <row r="238" s="65" customFormat="1" ht="15"/>
    <row r="239" s="65" customFormat="1" ht="15"/>
    <row r="240" s="65" customFormat="1" ht="15"/>
    <row r="241" s="65" customFormat="1" ht="15"/>
    <row r="242" s="65" customFormat="1" ht="15"/>
    <row r="243" s="65" customFormat="1" ht="15"/>
    <row r="244" s="65" customFormat="1" ht="15"/>
    <row r="245" s="65" customFormat="1" ht="15"/>
    <row r="246" s="65" customFormat="1" ht="15"/>
    <row r="247" s="65" customFormat="1" ht="15"/>
    <row r="248" s="65" customFormat="1" ht="15"/>
    <row r="249" s="65" customFormat="1" ht="15"/>
    <row r="250" s="65" customFormat="1" ht="15"/>
    <row r="251" s="65" customFormat="1" ht="15"/>
    <row r="252" s="65" customFormat="1" ht="15"/>
    <row r="253" s="65" customFormat="1" ht="15"/>
    <row r="254" s="65" customFormat="1" ht="15"/>
    <row r="255" s="65" customFormat="1" ht="15"/>
    <row r="256" s="65" customFormat="1" ht="15"/>
    <row r="257" s="65" customFormat="1" ht="15"/>
    <row r="258" s="65" customFormat="1" ht="15"/>
    <row r="259" s="65" customFormat="1" ht="15"/>
    <row r="260" s="65" customFormat="1" ht="15"/>
    <row r="261" s="65" customFormat="1" ht="15"/>
    <row r="262" s="65" customFormat="1" ht="15"/>
    <row r="263" s="65" customFormat="1" ht="15"/>
    <row r="264" s="65" customFormat="1" ht="15"/>
    <row r="265" s="65" customFormat="1" ht="15"/>
    <row r="266" s="65" customFormat="1" ht="15"/>
    <row r="267" s="65" customFormat="1" ht="15"/>
    <row r="268" s="65" customFormat="1" ht="15"/>
    <row r="269" s="65" customFormat="1" ht="15"/>
    <row r="270" s="65" customFormat="1" ht="15"/>
    <row r="271" s="65" customFormat="1" ht="15"/>
    <row r="272" s="65" customFormat="1" ht="15"/>
    <row r="273" s="65" customFormat="1" ht="15"/>
    <row r="274" s="65" customFormat="1" ht="15"/>
    <row r="275" s="65" customFormat="1" ht="15"/>
    <row r="276" s="65" customFormat="1" ht="15"/>
    <row r="277" s="65" customFormat="1" ht="15"/>
    <row r="278" s="65" customFormat="1" ht="15"/>
    <row r="279" s="65" customFormat="1" ht="15"/>
    <row r="280" s="65" customFormat="1" ht="15"/>
    <row r="281" s="65" customFormat="1" ht="15"/>
    <row r="282" s="65" customFormat="1" ht="15"/>
    <row r="283" s="65" customFormat="1" ht="15"/>
    <row r="284" s="65" customFormat="1" ht="15"/>
    <row r="285" s="65" customFormat="1" ht="15"/>
    <row r="286" s="65" customFormat="1" ht="15"/>
    <row r="287" s="65" customFormat="1" ht="15"/>
    <row r="288" s="65" customFormat="1" ht="15"/>
    <row r="289" s="65" customFormat="1" ht="15"/>
    <row r="290" s="65" customFormat="1" ht="15"/>
    <row r="291" s="65" customFormat="1" ht="15"/>
    <row r="292" s="65" customFormat="1" ht="15"/>
    <row r="293" s="65" customFormat="1" ht="15"/>
    <row r="294" s="65" customFormat="1" ht="15"/>
    <row r="295" s="65" customFormat="1" ht="15"/>
    <row r="296" s="65" customFormat="1" ht="15"/>
    <row r="297" s="65" customFormat="1" ht="15"/>
    <row r="298" s="65" customFormat="1" ht="15"/>
    <row r="299" s="65" customFormat="1" ht="15"/>
    <row r="300" s="65" customFormat="1" ht="15"/>
    <row r="301" s="65" customFormat="1" ht="15"/>
    <row r="302" s="65" customFormat="1" ht="15"/>
    <row r="303" s="65" customFormat="1" ht="15"/>
    <row r="304" s="65" customFormat="1" ht="15"/>
    <row r="305" s="65" customFormat="1" ht="15"/>
    <row r="306" s="65" customFormat="1" ht="15"/>
    <row r="307" s="65" customFormat="1" ht="15"/>
    <row r="308" s="65" customFormat="1" ht="15"/>
    <row r="309" s="65" customFormat="1" ht="15"/>
    <row r="310" s="65" customFormat="1" ht="15"/>
    <row r="311" s="65" customFormat="1" ht="15"/>
    <row r="312" s="65" customFormat="1" ht="15"/>
    <row r="313" s="65" customFormat="1" ht="15"/>
    <row r="314" s="65" customFormat="1" ht="15"/>
    <row r="315" s="65" customFormat="1" ht="15"/>
    <row r="316" s="65" customFormat="1" ht="15"/>
    <row r="317" s="65" customFormat="1" ht="15"/>
    <row r="318" s="65" customFormat="1" ht="15"/>
    <row r="319" s="65" customFormat="1" ht="15"/>
    <row r="320" s="65" customFormat="1" ht="15"/>
    <row r="321" s="65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5">
      <selection activeCell="Q15" sqref="Q15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80" customFormat="1" ht="15"/>
    <row r="2" s="180" customFormat="1" ht="15"/>
    <row r="3" s="180" customFormat="1" ht="15"/>
    <row r="4" s="180" customFormat="1" ht="15"/>
    <row r="5" s="180" customFormat="1" ht="15"/>
    <row r="6" s="180" customFormat="1" ht="15"/>
    <row r="7" s="180" customFormat="1" ht="15"/>
    <row r="8" s="180" customFormat="1" ht="34.5" customHeight="1"/>
    <row r="9" s="250" customFormat="1" ht="18.75" customHeight="1" thickBot="1"/>
    <row r="10" spans="19:25" s="250" customFormat="1" ht="24" customHeight="1" thickBot="1">
      <c r="S10" s="181" t="s">
        <v>5</v>
      </c>
      <c r="T10" s="182" t="str">
        <f>B12</f>
        <v>Ruman Milan</v>
      </c>
      <c r="U10" s="182" t="s">
        <v>14</v>
      </c>
      <c r="V10" s="182" t="str">
        <f>B13</f>
        <v>Matula Martin</v>
      </c>
      <c r="W10" s="297">
        <v>3</v>
      </c>
      <c r="X10" s="298" t="s">
        <v>21</v>
      </c>
      <c r="Y10" s="299">
        <v>0</v>
      </c>
    </row>
    <row r="11" spans="1:25" s="250" customFormat="1" ht="24" customHeight="1" thickBot="1">
      <c r="A11" s="276"/>
      <c r="B11" s="277"/>
      <c r="C11" s="375">
        <v>1</v>
      </c>
      <c r="D11" s="375"/>
      <c r="E11" s="376">
        <v>2</v>
      </c>
      <c r="F11" s="377"/>
      <c r="G11" s="375">
        <v>3</v>
      </c>
      <c r="H11" s="375"/>
      <c r="I11" s="376">
        <v>4</v>
      </c>
      <c r="J11" s="377"/>
      <c r="K11" s="375">
        <v>5</v>
      </c>
      <c r="L11" s="378"/>
      <c r="M11" s="379" t="s">
        <v>31</v>
      </c>
      <c r="N11" s="379"/>
      <c r="O11" s="379"/>
      <c r="P11" s="278" t="s">
        <v>1</v>
      </c>
      <c r="Q11" s="279" t="s">
        <v>0</v>
      </c>
      <c r="S11" s="183" t="s">
        <v>6</v>
      </c>
      <c r="T11" s="128" t="str">
        <f>B14</f>
        <v>Máša Luděk</v>
      </c>
      <c r="U11" s="128" t="s">
        <v>14</v>
      </c>
      <c r="V11" s="128" t="str">
        <f>B15</f>
        <v>Hrnčiřík Pavel</v>
      </c>
      <c r="W11" s="300">
        <v>0</v>
      </c>
      <c r="X11" s="301" t="s">
        <v>21</v>
      </c>
      <c r="Y11" s="302">
        <v>3</v>
      </c>
    </row>
    <row r="12" spans="1:25" s="250" customFormat="1" ht="24" customHeight="1" thickBot="1" thickTop="1">
      <c r="A12" s="280">
        <v>1</v>
      </c>
      <c r="B12" s="273" t="s">
        <v>46</v>
      </c>
      <c r="C12" s="260"/>
      <c r="D12" s="260"/>
      <c r="E12" s="262" t="str">
        <f>W10&amp;":"&amp;Y10</f>
        <v>3:0</v>
      </c>
      <c r="F12" s="263">
        <f>VLOOKUP(E12,G28:H37,2,0)</f>
        <v>7</v>
      </c>
      <c r="G12" s="264" t="str">
        <f>W15&amp;":"&amp;Y15</f>
        <v>3:0</v>
      </c>
      <c r="H12" s="261">
        <f>VLOOKUP(G12,G28:H37,2,0)</f>
        <v>7</v>
      </c>
      <c r="I12" s="262" t="str">
        <f>Y18&amp;":"&amp;W18</f>
        <v>3:0</v>
      </c>
      <c r="J12" s="263">
        <f>VLOOKUP(I12,G28:H37,2,0)</f>
        <v>7</v>
      </c>
      <c r="K12" s="264" t="str">
        <f>Y12&amp;":"&amp;W12</f>
        <v>3:0</v>
      </c>
      <c r="L12" s="271">
        <f>VLOOKUP(K12,G28:H37,2,0)</f>
        <v>7</v>
      </c>
      <c r="M12" s="269">
        <f>VLOOKUP(E12,$G$28:$I$37,3,0)+VLOOKUP(G12,$G$28:$I$37,3,0)+VLOOKUP(I12,$G$28:$I$37,3,0)+VLOOKUP(K12,$G$28:$I$37,3,0)</f>
        <v>12</v>
      </c>
      <c r="N12" s="265" t="s">
        <v>21</v>
      </c>
      <c r="O12" s="266">
        <f>VLOOKUP(E12,$G$28:$J$37,4,0)+VLOOKUP(G12,$G$28:$J$37,4,0)+VLOOKUP(I12,$G$28:$J$37,4,0)+VLOOKUP(K12,$G$28:$J$37,4,0)</f>
        <v>0</v>
      </c>
      <c r="P12" s="267">
        <f>SUM(L12,J12,H12,F12)</f>
        <v>28</v>
      </c>
      <c r="Q12" s="281" t="s">
        <v>62</v>
      </c>
      <c r="S12" s="181" t="s">
        <v>32</v>
      </c>
      <c r="T12" s="182" t="str">
        <f>B16</f>
        <v>Konečný Dan</v>
      </c>
      <c r="U12" s="182" t="s">
        <v>14</v>
      </c>
      <c r="V12" s="182" t="str">
        <f>B12</f>
        <v>Ruman Milan</v>
      </c>
      <c r="W12" s="297">
        <v>0</v>
      </c>
      <c r="X12" s="298" t="s">
        <v>21</v>
      </c>
      <c r="Y12" s="299">
        <v>3</v>
      </c>
    </row>
    <row r="13" spans="1:25" s="250" customFormat="1" ht="24" customHeight="1" thickBot="1">
      <c r="A13" s="282">
        <v>2</v>
      </c>
      <c r="B13" s="274" t="s">
        <v>40</v>
      </c>
      <c r="C13" s="254" t="str">
        <f>Y10&amp;":"&amp;W10</f>
        <v>0:3</v>
      </c>
      <c r="D13" s="251">
        <f>VLOOKUP(C13,G28:H37,2,0)</f>
        <v>0</v>
      </c>
      <c r="E13" s="255"/>
      <c r="F13" s="256"/>
      <c r="G13" s="254" t="str">
        <f>W13&amp;":"&amp;Y13</f>
        <v>3:1</v>
      </c>
      <c r="H13" s="251">
        <f>VLOOKUP(G13,G28:H37,2,0)</f>
        <v>6</v>
      </c>
      <c r="I13" s="252" t="str">
        <f>W16&amp;":"&amp;Y16</f>
        <v>3:0</v>
      </c>
      <c r="J13" s="253">
        <f>VLOOKUP(I13,G28:H37,2,0)</f>
        <v>7</v>
      </c>
      <c r="K13" s="254" t="str">
        <f>Y19&amp;":"&amp;W19</f>
        <v>2:3</v>
      </c>
      <c r="L13" s="272">
        <f>VLOOKUP(K13,G28:H37,2,0)</f>
        <v>2</v>
      </c>
      <c r="M13" s="270">
        <f>VLOOKUP(C13,$G$28:$I$37,3,0)+VLOOKUP(G13,$G$28:$I$37,3,0)+VLOOKUP(I13,$G$28:$I$37,3,0)+VLOOKUP(K13,$G$28:$I$37,3,0)</f>
        <v>8</v>
      </c>
      <c r="N13" s="268" t="s">
        <v>21</v>
      </c>
      <c r="O13" s="258">
        <f>VLOOKUP(C13,$G$28:$J$37,4,0)+VLOOKUP(G13,$G$28:$J$37,4,0)+VLOOKUP(I13,$G$28:$J$37,4,0)+VLOOKUP(K13,$G$28:$J$37,4,0)</f>
        <v>7</v>
      </c>
      <c r="P13" s="259">
        <f>SUM(L13,J13,H13,D13)</f>
        <v>15</v>
      </c>
      <c r="Q13" s="283" t="s">
        <v>64</v>
      </c>
      <c r="S13" s="183" t="s">
        <v>7</v>
      </c>
      <c r="T13" s="128" t="str">
        <f>B13</f>
        <v>Matula Martin</v>
      </c>
      <c r="U13" s="128" t="s">
        <v>14</v>
      </c>
      <c r="V13" s="128" t="str">
        <f>B14</f>
        <v>Máša Luděk</v>
      </c>
      <c r="W13" s="300">
        <v>3</v>
      </c>
      <c r="X13" s="301" t="s">
        <v>21</v>
      </c>
      <c r="Y13" s="302">
        <v>1</v>
      </c>
    </row>
    <row r="14" spans="1:25" s="250" customFormat="1" ht="24" customHeight="1" thickBot="1">
      <c r="A14" s="280">
        <v>3</v>
      </c>
      <c r="B14" s="275" t="s">
        <v>45</v>
      </c>
      <c r="C14" s="264" t="str">
        <f>Y15&amp;":"&amp;W15</f>
        <v>0:3</v>
      </c>
      <c r="D14" s="261">
        <f>VLOOKUP(C14,G28:H37,2,0)</f>
        <v>0</v>
      </c>
      <c r="E14" s="262" t="str">
        <f>Y13&amp;":"&amp;W13</f>
        <v>1:3</v>
      </c>
      <c r="F14" s="263">
        <f>VLOOKUP(E14,G28:H37,2,0)</f>
        <v>1</v>
      </c>
      <c r="G14" s="260"/>
      <c r="H14" s="260"/>
      <c r="I14" s="262" t="str">
        <f>W11&amp;":"&amp;Y11</f>
        <v>0:3</v>
      </c>
      <c r="J14" s="263">
        <f>VLOOKUP(I14,G28:H37,2,0)</f>
        <v>0</v>
      </c>
      <c r="K14" s="264" t="str">
        <f>W17&amp;":"&amp;Y17</f>
        <v>1:3</v>
      </c>
      <c r="L14" s="271">
        <f>VLOOKUP(K14,G28:H37,2,0)</f>
        <v>1</v>
      </c>
      <c r="M14" s="269">
        <f>VLOOKUP(C14,$G$28:$I$37,3,0)+VLOOKUP(E14,$G$28:$I$37,3,0)+VLOOKUP(I14,$G$28:$I$37,3,0)+VLOOKUP(K14,$G$28:$I$37,3,0)</f>
        <v>2</v>
      </c>
      <c r="N14" s="265" t="s">
        <v>21</v>
      </c>
      <c r="O14" s="266">
        <f>VLOOKUP(C14,$G$28:$J$37,4,0)+VLOOKUP(E14,$G$28:$J$37,4,0)+VLOOKUP(I14,$G$28:$J$37,4,0)+VLOOKUP(K14,$G$28:$J$37,4,0)</f>
        <v>12</v>
      </c>
      <c r="P14" s="267">
        <f>SUM(L14,J14,F14,D14)</f>
        <v>2</v>
      </c>
      <c r="Q14" s="281" t="s">
        <v>66</v>
      </c>
      <c r="S14" s="181" t="s">
        <v>33</v>
      </c>
      <c r="T14" s="182" t="str">
        <f>B15</f>
        <v>Hrnčiřík Pavel</v>
      </c>
      <c r="U14" s="182" t="s">
        <v>14</v>
      </c>
      <c r="V14" s="182" t="str">
        <f>B16</f>
        <v>Konečný Dan</v>
      </c>
      <c r="W14" s="297">
        <v>1</v>
      </c>
      <c r="X14" s="298" t="s">
        <v>21</v>
      </c>
      <c r="Y14" s="299">
        <v>3</v>
      </c>
    </row>
    <row r="15" spans="1:25" s="250" customFormat="1" ht="24" customHeight="1" thickBot="1">
      <c r="A15" s="282">
        <v>4</v>
      </c>
      <c r="B15" s="274" t="s">
        <v>44</v>
      </c>
      <c r="C15" s="254" t="str">
        <f>W18&amp;":"&amp;Y18</f>
        <v>0:3</v>
      </c>
      <c r="D15" s="251">
        <f>VLOOKUP(C15,G28:H37,2,0)</f>
        <v>0</v>
      </c>
      <c r="E15" s="252" t="str">
        <f>Y16&amp;":"&amp;W16</f>
        <v>0:3</v>
      </c>
      <c r="F15" s="253">
        <f>VLOOKUP(E15,G28:H37,2,0)</f>
        <v>0</v>
      </c>
      <c r="G15" s="254" t="str">
        <f>Y11&amp;":"&amp;W11</f>
        <v>3:0</v>
      </c>
      <c r="H15" s="251">
        <f>VLOOKUP(G15,G28:H37,2,0)</f>
        <v>7</v>
      </c>
      <c r="I15" s="255"/>
      <c r="J15" s="256"/>
      <c r="K15" s="254" t="str">
        <f>W14&amp;":"&amp;Y14</f>
        <v>1:3</v>
      </c>
      <c r="L15" s="272">
        <f>VLOOKUP(K15,G28:H37,2,0)</f>
        <v>1</v>
      </c>
      <c r="M15" s="270">
        <f>VLOOKUP(C15,$G$28:$I$37,3,0)+VLOOKUP(G15,$G$28:$I$37,3,0)+VLOOKUP(E15,$G$28:$I$37,3,0)+VLOOKUP(K15,$G$28:$I$37,3,0)</f>
        <v>4</v>
      </c>
      <c r="N15" s="257" t="s">
        <v>21</v>
      </c>
      <c r="O15" s="258">
        <f>VLOOKUP(C15,$G$28:$J$37,4,0)+VLOOKUP(E15,$G$28:$J$37,4,0)+VLOOKUP(G15,$G$28:$J$37,4,0)+VLOOKUP(K15,$G$28:$J$37,4,0)</f>
        <v>9</v>
      </c>
      <c r="P15" s="259">
        <f>SUM(L15,H15,F15,D15)</f>
        <v>8</v>
      </c>
      <c r="Q15" s="284" t="s">
        <v>65</v>
      </c>
      <c r="S15" s="183" t="s">
        <v>2</v>
      </c>
      <c r="T15" s="128" t="str">
        <f>B12</f>
        <v>Ruman Milan</v>
      </c>
      <c r="U15" s="128" t="s">
        <v>14</v>
      </c>
      <c r="V15" s="128" t="str">
        <f>B14</f>
        <v>Máša Luděk</v>
      </c>
      <c r="W15" s="300">
        <v>3</v>
      </c>
      <c r="X15" s="301" t="s">
        <v>21</v>
      </c>
      <c r="Y15" s="302">
        <v>0</v>
      </c>
    </row>
    <row r="16" spans="1:25" s="250" customFormat="1" ht="24" customHeight="1" thickBot="1">
      <c r="A16" s="184">
        <v>5</v>
      </c>
      <c r="B16" s="285" t="s">
        <v>41</v>
      </c>
      <c r="C16" s="286" t="str">
        <f>W12&amp;":"&amp;Y12</f>
        <v>0:3</v>
      </c>
      <c r="D16" s="287">
        <f>VLOOKUP(C16,G28:H37,2,0)</f>
        <v>0</v>
      </c>
      <c r="E16" s="288" t="str">
        <f>W19&amp;":"&amp;Y19</f>
        <v>3:2</v>
      </c>
      <c r="F16" s="289">
        <f>VLOOKUP(E16,G28:H37,2,0)</f>
        <v>5</v>
      </c>
      <c r="G16" s="286" t="str">
        <f>Y17&amp;":"&amp;W17</f>
        <v>3:1</v>
      </c>
      <c r="H16" s="287">
        <f>VLOOKUP(G16,G28:H37,2,0)</f>
        <v>6</v>
      </c>
      <c r="I16" s="288" t="str">
        <f>Y14&amp;":"&amp;W14</f>
        <v>3:1</v>
      </c>
      <c r="J16" s="289">
        <f>VLOOKUP(I16,G28:H37,2,0)</f>
        <v>6</v>
      </c>
      <c r="K16" s="290"/>
      <c r="L16" s="291"/>
      <c r="M16" s="292">
        <f>VLOOKUP(C16,$G$28:$I$37,3,0)+VLOOKUP(G16,$G$28:$I$37,3,0)+VLOOKUP(I16,$G$28:$I$37,3,0)+VLOOKUP(E16,$G$28:$I$37,3,0)</f>
        <v>9</v>
      </c>
      <c r="N16" s="293" t="s">
        <v>21</v>
      </c>
      <c r="O16" s="294">
        <f>VLOOKUP(C16,$G$28:$J$37,4,0)+VLOOKUP(E16,$G$28:$J$37,4,0)+VLOOKUP(I16,$G$28:$J$37,4,0)+VLOOKUP(G16,$G$28:$J$37,4,0)</f>
        <v>7</v>
      </c>
      <c r="P16" s="295">
        <f>SUM(J16,H16,F16,D16)</f>
        <v>17</v>
      </c>
      <c r="Q16" s="296" t="s">
        <v>63</v>
      </c>
      <c r="S16" s="181" t="s">
        <v>4</v>
      </c>
      <c r="T16" s="182" t="str">
        <f>B13</f>
        <v>Matula Martin</v>
      </c>
      <c r="U16" s="182" t="s">
        <v>14</v>
      </c>
      <c r="V16" s="182" t="str">
        <f>B15</f>
        <v>Hrnčiřík Pavel</v>
      </c>
      <c r="W16" s="297">
        <v>3</v>
      </c>
      <c r="X16" s="298" t="s">
        <v>21</v>
      </c>
      <c r="Y16" s="299">
        <v>0</v>
      </c>
    </row>
    <row r="17" spans="19:25" s="250" customFormat="1" ht="24" customHeight="1" thickBot="1">
      <c r="S17" s="183" t="s">
        <v>34</v>
      </c>
      <c r="T17" s="128" t="str">
        <f>B14</f>
        <v>Máša Luděk</v>
      </c>
      <c r="U17" s="128" t="s">
        <v>14</v>
      </c>
      <c r="V17" s="128" t="str">
        <f>B16</f>
        <v>Konečný Dan</v>
      </c>
      <c r="W17" s="300">
        <v>1</v>
      </c>
      <c r="X17" s="301" t="s">
        <v>21</v>
      </c>
      <c r="Y17" s="302">
        <v>3</v>
      </c>
    </row>
    <row r="18" spans="3:25" s="250" customFormat="1" ht="24" customHeight="1" thickBot="1">
      <c r="C18" s="307" t="s">
        <v>8</v>
      </c>
      <c r="D18" s="308" t="s">
        <v>9</v>
      </c>
      <c r="E18" s="309"/>
      <c r="F18" s="310" t="s">
        <v>10</v>
      </c>
      <c r="G18" s="311" t="s">
        <v>11</v>
      </c>
      <c r="H18" s="312"/>
      <c r="I18" s="313" t="s">
        <v>12</v>
      </c>
      <c r="J18" s="314" t="s">
        <v>13</v>
      </c>
      <c r="K18" s="314"/>
      <c r="L18" s="315"/>
      <c r="S18" s="181" t="s">
        <v>3</v>
      </c>
      <c r="T18" s="182" t="str">
        <f>B15</f>
        <v>Hrnčiřík Pavel</v>
      </c>
      <c r="U18" s="182" t="s">
        <v>14</v>
      </c>
      <c r="V18" s="182" t="str">
        <f>B12</f>
        <v>Ruman Milan</v>
      </c>
      <c r="W18" s="297">
        <v>0</v>
      </c>
      <c r="X18" s="298" t="s">
        <v>21</v>
      </c>
      <c r="Y18" s="299">
        <v>3</v>
      </c>
    </row>
    <row r="19" spans="19:25" s="250" customFormat="1" ht="24" customHeight="1" thickBot="1">
      <c r="S19" s="303" t="s">
        <v>35</v>
      </c>
      <c r="T19" s="306" t="str">
        <f>B16</f>
        <v>Konečný Dan</v>
      </c>
      <c r="U19" s="182" t="s">
        <v>14</v>
      </c>
      <c r="V19" s="182" t="str">
        <f>B13</f>
        <v>Matula Martin</v>
      </c>
      <c r="W19" s="297">
        <v>3</v>
      </c>
      <c r="X19" s="304" t="s">
        <v>21</v>
      </c>
      <c r="Y19" s="305">
        <v>2</v>
      </c>
    </row>
    <row r="20" s="250" customFormat="1" ht="15"/>
    <row r="21" s="250" customFormat="1" ht="15"/>
    <row r="22" s="250" customFormat="1" ht="15"/>
    <row r="23" s="250" customFormat="1" ht="15"/>
    <row r="24" s="250" customFormat="1" ht="15"/>
    <row r="25" s="250" customFormat="1" ht="15"/>
    <row r="26" s="250" customFormat="1" ht="15"/>
    <row r="27" s="250" customFormat="1" ht="14.25" customHeight="1"/>
    <row r="28" spans="7:10" s="250" customFormat="1" ht="15" hidden="1">
      <c r="G28" s="250" t="s">
        <v>16</v>
      </c>
      <c r="H28" s="250">
        <v>7</v>
      </c>
      <c r="I28" s="250">
        <v>3</v>
      </c>
      <c r="J28" s="250">
        <v>0</v>
      </c>
    </row>
    <row r="29" spans="7:10" s="250" customFormat="1" ht="15" hidden="1">
      <c r="G29" s="250" t="s">
        <v>18</v>
      </c>
      <c r="H29" s="250">
        <v>6</v>
      </c>
      <c r="I29" s="250">
        <v>3</v>
      </c>
      <c r="J29" s="250">
        <v>1</v>
      </c>
    </row>
    <row r="30" spans="7:10" s="250" customFormat="1" ht="15" hidden="1">
      <c r="G30" s="250" t="s">
        <v>20</v>
      </c>
      <c r="H30" s="250">
        <v>5</v>
      </c>
      <c r="I30" s="250">
        <v>3</v>
      </c>
      <c r="J30" s="250">
        <v>2</v>
      </c>
    </row>
    <row r="31" spans="7:10" s="250" customFormat="1" ht="15" hidden="1">
      <c r="G31" s="250" t="s">
        <v>22</v>
      </c>
      <c r="H31" s="250">
        <v>4</v>
      </c>
      <c r="I31" s="250">
        <v>3</v>
      </c>
      <c r="J31" s="250">
        <v>0</v>
      </c>
    </row>
    <row r="32" spans="7:10" s="250" customFormat="1" ht="15" hidden="1">
      <c r="G32" s="250" t="s">
        <v>17</v>
      </c>
      <c r="H32" s="250">
        <v>2</v>
      </c>
      <c r="I32" s="250">
        <v>2</v>
      </c>
      <c r="J32" s="250">
        <v>3</v>
      </c>
    </row>
    <row r="33" spans="7:10" s="250" customFormat="1" ht="15" hidden="1">
      <c r="G33" s="250" t="s">
        <v>19</v>
      </c>
      <c r="H33" s="250">
        <v>1</v>
      </c>
      <c r="I33" s="250">
        <v>1</v>
      </c>
      <c r="J33" s="250">
        <v>3</v>
      </c>
    </row>
    <row r="34" spans="7:10" s="250" customFormat="1" ht="15" hidden="1">
      <c r="G34" s="250" t="s">
        <v>15</v>
      </c>
      <c r="H34" s="250">
        <v>0</v>
      </c>
      <c r="I34" s="250">
        <v>0</v>
      </c>
      <c r="J34" s="250">
        <v>3</v>
      </c>
    </row>
    <row r="35" spans="7:10" s="250" customFormat="1" ht="15" hidden="1">
      <c r="G35" s="250" t="s">
        <v>23</v>
      </c>
      <c r="H35" s="250">
        <v>-3</v>
      </c>
      <c r="I35" s="250">
        <v>0</v>
      </c>
      <c r="J35" s="250">
        <v>3</v>
      </c>
    </row>
    <row r="36" spans="7:10" s="250" customFormat="1" ht="15" hidden="1">
      <c r="G36" s="250" t="s">
        <v>24</v>
      </c>
      <c r="H36" s="250">
        <v>-3</v>
      </c>
      <c r="I36" s="250">
        <v>0</v>
      </c>
      <c r="J36" s="250">
        <v>0</v>
      </c>
    </row>
    <row r="37" spans="7:8" s="250" customFormat="1" ht="15" hidden="1">
      <c r="G37" s="250" t="s">
        <v>21</v>
      </c>
      <c r="H37" s="250">
        <f>""</f>
      </c>
    </row>
    <row r="38" s="250" customFormat="1" ht="15"/>
    <row r="39" s="250" customFormat="1" ht="15"/>
    <row r="40" s="250" customFormat="1" ht="15"/>
    <row r="41" s="250" customFormat="1" ht="15"/>
    <row r="42" s="250" customFormat="1" ht="15"/>
    <row r="43" s="250" customFormat="1" ht="15"/>
    <row r="44" s="250" customFormat="1" ht="15"/>
    <row r="45" s="250" customFormat="1" ht="15"/>
    <row r="46" s="250" customFormat="1" ht="15"/>
    <row r="47" s="250" customFormat="1" ht="15"/>
    <row r="48" s="250" customFormat="1" ht="15"/>
    <row r="49" s="250" customFormat="1" ht="15"/>
    <row r="50" s="250" customFormat="1" ht="15"/>
    <row r="51" s="250" customFormat="1" ht="15"/>
    <row r="52" s="250" customFormat="1" ht="15"/>
    <row r="53" s="250" customFormat="1" ht="15"/>
    <row r="54" s="250" customFormat="1" ht="15"/>
    <row r="55" s="250" customFormat="1" ht="15"/>
    <row r="56" s="250" customFormat="1" ht="15"/>
    <row r="57" s="250" customFormat="1" ht="15"/>
    <row r="58" s="250" customFormat="1" ht="15"/>
    <row r="59" s="250" customFormat="1" ht="15"/>
    <row r="60" s="250" customFormat="1" ht="15"/>
    <row r="61" s="250" customFormat="1" ht="15"/>
    <row r="62" s="250" customFormat="1" ht="15"/>
    <row r="63" s="250" customFormat="1" ht="15"/>
    <row r="64" s="250" customFormat="1" ht="15"/>
    <row r="65" s="250" customFormat="1" ht="15"/>
    <row r="66" s="250" customFormat="1" ht="15"/>
    <row r="67" s="250" customFormat="1" ht="15"/>
    <row r="68" s="250" customFormat="1" ht="15"/>
    <row r="69" s="250" customFormat="1" ht="15"/>
    <row r="70" s="250" customFormat="1" ht="15"/>
    <row r="71" s="250" customFormat="1" ht="15"/>
    <row r="72" s="250" customFormat="1" ht="15"/>
    <row r="73" s="250" customFormat="1" ht="15"/>
    <row r="74" s="250" customFormat="1" ht="15"/>
    <row r="75" s="250" customFormat="1" ht="15"/>
    <row r="76" s="250" customFormat="1" ht="15"/>
    <row r="77" s="250" customFormat="1" ht="15"/>
    <row r="78" s="250" customFormat="1" ht="15"/>
    <row r="79" s="250" customFormat="1" ht="15"/>
    <row r="80" s="250" customFormat="1" ht="15"/>
    <row r="81" s="250" customFormat="1" ht="15"/>
    <row r="82" s="250" customFormat="1" ht="15"/>
    <row r="83" s="250" customFormat="1" ht="15"/>
    <row r="84" s="250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80" customFormat="1" ht="15"/>
    <row r="2" s="180" customFormat="1" ht="15"/>
    <row r="3" s="180" customFormat="1" ht="15"/>
    <row r="4" s="180" customFormat="1" ht="15"/>
    <row r="5" s="180" customFormat="1" ht="15"/>
    <row r="6" s="180" customFormat="1" ht="15"/>
    <row r="7" s="180" customFormat="1" ht="15"/>
    <row r="8" s="180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Pinďák Pavel</v>
      </c>
      <c r="U10" s="20" t="s">
        <v>14</v>
      </c>
      <c r="V10" s="23" t="str">
        <f>B13</f>
        <v>Krajíček Aleš</v>
      </c>
      <c r="W10" s="29">
        <v>3</v>
      </c>
      <c r="X10" s="32" t="s">
        <v>21</v>
      </c>
      <c r="Y10" s="30">
        <v>1</v>
      </c>
    </row>
    <row r="11" spans="1:25" ht="24" customHeight="1" thickBot="1">
      <c r="A11" s="4"/>
      <c r="B11" s="5"/>
      <c r="C11" s="382">
        <v>1</v>
      </c>
      <c r="D11" s="383"/>
      <c r="E11" s="384">
        <v>2</v>
      </c>
      <c r="F11" s="383"/>
      <c r="G11" s="384">
        <v>3</v>
      </c>
      <c r="H11" s="383"/>
      <c r="I11" s="384">
        <v>4</v>
      </c>
      <c r="J11" s="383"/>
      <c r="K11" s="384">
        <v>5</v>
      </c>
      <c r="L11" s="385"/>
      <c r="M11" s="380" t="s">
        <v>31</v>
      </c>
      <c r="N11" s="381"/>
      <c r="O11" s="381"/>
      <c r="P11" s="132" t="s">
        <v>1</v>
      </c>
      <c r="Q11" s="133" t="s">
        <v>0</v>
      </c>
      <c r="S11" s="6" t="s">
        <v>6</v>
      </c>
      <c r="T11" s="22" t="str">
        <f>B14</f>
        <v>Vaněk Radim</v>
      </c>
      <c r="U11" s="20" t="s">
        <v>14</v>
      </c>
      <c r="V11" s="23" t="str">
        <f>B15</f>
        <v>Štěpaník Michal</v>
      </c>
      <c r="W11" s="29">
        <v>2</v>
      </c>
      <c r="X11" s="32" t="s">
        <v>21</v>
      </c>
      <c r="Y11" s="30">
        <v>3</v>
      </c>
    </row>
    <row r="12" spans="1:25" ht="24" customHeight="1" thickBot="1" thickTop="1">
      <c r="A12" s="134">
        <v>1</v>
      </c>
      <c r="B12" s="44" t="s">
        <v>43</v>
      </c>
      <c r="C12" s="135"/>
      <c r="D12" s="136"/>
      <c r="E12" s="137" t="str">
        <f>W10&amp;":"&amp;Y10</f>
        <v>3:1</v>
      </c>
      <c r="F12" s="138">
        <f>VLOOKUP(E12,G28:H37,2,0)</f>
        <v>6</v>
      </c>
      <c r="G12" s="137" t="str">
        <f>W15&amp;":"&amp;Y15</f>
        <v>3:0</v>
      </c>
      <c r="H12" s="138">
        <f>VLOOKUP(G12,G28:H37,2,0)</f>
        <v>7</v>
      </c>
      <c r="I12" s="137" t="str">
        <f>Y18&amp;":"&amp;W18</f>
        <v>3:2</v>
      </c>
      <c r="J12" s="138">
        <f>VLOOKUP(I12,G28:H37,2,0)</f>
        <v>5</v>
      </c>
      <c r="K12" s="137" t="str">
        <f>Y12&amp;":"&amp;W12</f>
        <v>3:1</v>
      </c>
      <c r="L12" s="139">
        <f>VLOOKUP(K12,G28:H37,2,0)</f>
        <v>6</v>
      </c>
      <c r="M12" s="140">
        <f>VLOOKUP(E12,$G$28:$I$37,3,0)+VLOOKUP(G12,$G$28:$I$37,3,0)+VLOOKUP(I12,$G$28:$I$37,3,0)+VLOOKUP(K12,$G$28:$I$37,3,0)</f>
        <v>12</v>
      </c>
      <c r="N12" s="141" t="s">
        <v>21</v>
      </c>
      <c r="O12" s="142">
        <f>VLOOKUP(E12,$G$28:$J$37,4,0)+VLOOKUP(G12,$G$28:$J$37,4,0)+VLOOKUP(I12,$G$28:$J$37,4,0)+VLOOKUP(K12,$G$28:$J$37,4,0)</f>
        <v>4</v>
      </c>
      <c r="P12" s="143">
        <f>SUM(L12,J12,H12,F12)</f>
        <v>24</v>
      </c>
      <c r="Q12" s="144" t="s">
        <v>62</v>
      </c>
      <c r="S12" s="6" t="s">
        <v>32</v>
      </c>
      <c r="T12" s="22" t="str">
        <f>B16</f>
        <v>Tomeček Josef</v>
      </c>
      <c r="U12" s="20" t="s">
        <v>14</v>
      </c>
      <c r="V12" s="23" t="str">
        <f>B12</f>
        <v>Pinďák Pavel</v>
      </c>
      <c r="W12" s="29">
        <v>1</v>
      </c>
      <c r="X12" s="32" t="s">
        <v>21</v>
      </c>
      <c r="Y12" s="30">
        <v>3</v>
      </c>
    </row>
    <row r="13" spans="1:25" ht="24" customHeight="1" thickBot="1">
      <c r="A13" s="145">
        <v>2</v>
      </c>
      <c r="B13" s="45" t="s">
        <v>29</v>
      </c>
      <c r="C13" s="146" t="str">
        <f>Y10&amp;":"&amp;W10</f>
        <v>1:3</v>
      </c>
      <c r="D13" s="48">
        <f>VLOOKUP(C13,G28:H37,2,0)</f>
        <v>1</v>
      </c>
      <c r="E13" s="147"/>
      <c r="F13" s="148"/>
      <c r="G13" s="149" t="str">
        <f>W13&amp;":"&amp;Y13</f>
        <v>0:3</v>
      </c>
      <c r="H13" s="48">
        <f>VLOOKUP(G13,G28:H37,2,0)</f>
        <v>0</v>
      </c>
      <c r="I13" s="149" t="str">
        <f>W16&amp;":"&amp;Y16</f>
        <v>0:3</v>
      </c>
      <c r="J13" s="48">
        <f>VLOOKUP(I13,G28:H37,2,0)</f>
        <v>0</v>
      </c>
      <c r="K13" s="149" t="str">
        <f>Y19&amp;":"&amp;W19</f>
        <v>1:3</v>
      </c>
      <c r="L13" s="150">
        <f>VLOOKUP(K13,G28:H37,2,0)</f>
        <v>1</v>
      </c>
      <c r="M13" s="151">
        <f>VLOOKUP(C13,$G$28:$I$37,3,0)+VLOOKUP(G13,$G$28:$I$37,3,0)+VLOOKUP(I13,$G$28:$I$37,3,0)+VLOOKUP(K13,$G$28:$I$37,3,0)</f>
        <v>2</v>
      </c>
      <c r="N13" s="152" t="s">
        <v>21</v>
      </c>
      <c r="O13" s="153">
        <f>VLOOKUP(C13,$G$28:$J$37,4,0)+VLOOKUP(G13,$G$28:$J$37,4,0)+VLOOKUP(I13,$G$28:$J$37,4,0)+VLOOKUP(K13,$G$28:$J$37,4,0)</f>
        <v>12</v>
      </c>
      <c r="P13" s="154">
        <f>SUM(L13,J13,H13,D13)</f>
        <v>2</v>
      </c>
      <c r="Q13" s="155" t="s">
        <v>66</v>
      </c>
      <c r="S13" s="6" t="s">
        <v>7</v>
      </c>
      <c r="T13" s="22" t="str">
        <f>B13</f>
        <v>Krajíček Aleš</v>
      </c>
      <c r="U13" s="20" t="s">
        <v>14</v>
      </c>
      <c r="V13" s="23" t="str">
        <f>B14</f>
        <v>Vaněk Radim</v>
      </c>
      <c r="W13" s="29">
        <v>0</v>
      </c>
      <c r="X13" s="32" t="s">
        <v>21</v>
      </c>
      <c r="Y13" s="30">
        <v>3</v>
      </c>
    </row>
    <row r="14" spans="1:25" ht="24" customHeight="1" thickBot="1">
      <c r="A14" s="145">
        <v>3</v>
      </c>
      <c r="B14" s="156" t="s">
        <v>28</v>
      </c>
      <c r="C14" s="146" t="str">
        <f>Y15&amp;":"&amp;W15</f>
        <v>0:3</v>
      </c>
      <c r="D14" s="48">
        <f>VLOOKUP(C14,G28:H37,2,0)</f>
        <v>0</v>
      </c>
      <c r="E14" s="149" t="str">
        <f>Y13&amp;":"&amp;W13</f>
        <v>3:0</v>
      </c>
      <c r="F14" s="48">
        <f>VLOOKUP(E14,G28:H37,2,0)</f>
        <v>7</v>
      </c>
      <c r="G14" s="147"/>
      <c r="H14" s="148"/>
      <c r="I14" s="149" t="str">
        <f>W11&amp;":"&amp;Y11</f>
        <v>2:3</v>
      </c>
      <c r="J14" s="48">
        <f>VLOOKUP(I14,G28:H37,2,0)</f>
        <v>2</v>
      </c>
      <c r="K14" s="149" t="str">
        <f>W17&amp;":"&amp;Y17</f>
        <v>0:3</v>
      </c>
      <c r="L14" s="150">
        <f>VLOOKUP(K14,G28:H37,2,0)</f>
        <v>0</v>
      </c>
      <c r="M14" s="151">
        <f>VLOOKUP(C14,$G$28:$I$37,3,0)+VLOOKUP(E14,$G$28:$I$37,3,0)+VLOOKUP(I14,$G$28:$I$37,3,0)+VLOOKUP(K14,$G$28:$I$37,3,0)</f>
        <v>5</v>
      </c>
      <c r="N14" s="152" t="s">
        <v>21</v>
      </c>
      <c r="O14" s="153">
        <f>VLOOKUP(C14,$G$28:$J$37,4,0)+VLOOKUP(E14,$G$28:$J$37,4,0)+VLOOKUP(I14,$G$28:$J$37,4,0)+VLOOKUP(K14,$G$28:$J$37,4,0)</f>
        <v>9</v>
      </c>
      <c r="P14" s="154">
        <f>SUM(L14,J14,F14,D14)</f>
        <v>9</v>
      </c>
      <c r="Q14" s="155" t="s">
        <v>65</v>
      </c>
      <c r="S14" s="6" t="s">
        <v>33</v>
      </c>
      <c r="T14" s="22" t="str">
        <f>B15</f>
        <v>Štěpaník Michal</v>
      </c>
      <c r="U14" s="20" t="s">
        <v>14</v>
      </c>
      <c r="V14" s="23" t="str">
        <f>B16</f>
        <v>Tomeček Josef</v>
      </c>
      <c r="W14" s="29">
        <v>3</v>
      </c>
      <c r="X14" s="32" t="s">
        <v>21</v>
      </c>
      <c r="Y14" s="30">
        <v>0</v>
      </c>
    </row>
    <row r="15" spans="1:25" ht="24" customHeight="1" thickBot="1">
      <c r="A15" s="145">
        <v>4</v>
      </c>
      <c r="B15" s="44" t="s">
        <v>42</v>
      </c>
      <c r="C15" s="146" t="str">
        <f>W18&amp;":"&amp;Y18</f>
        <v>2:3</v>
      </c>
      <c r="D15" s="48">
        <f>VLOOKUP(C15,G28:H37,2,0)</f>
        <v>2</v>
      </c>
      <c r="E15" s="149" t="str">
        <f>Y16&amp;":"&amp;W16</f>
        <v>3:0</v>
      </c>
      <c r="F15" s="48">
        <f>VLOOKUP(E15,G28:H37,2,0)</f>
        <v>7</v>
      </c>
      <c r="G15" s="149" t="str">
        <f>Y11&amp;":"&amp;W11</f>
        <v>3:2</v>
      </c>
      <c r="H15" s="48">
        <f>VLOOKUP(G15,G28:H37,2,0)</f>
        <v>5</v>
      </c>
      <c r="I15" s="147"/>
      <c r="J15" s="157"/>
      <c r="K15" s="158" t="str">
        <f>W14&amp;":"&amp;Y14</f>
        <v>3:0</v>
      </c>
      <c r="L15" s="150">
        <f>VLOOKUP(K15,G28:H37,2,0)</f>
        <v>7</v>
      </c>
      <c r="M15" s="151">
        <f>VLOOKUP(C15,$G$28:$I$37,3,0)+VLOOKUP(G15,$G$28:$I$37,3,0)+VLOOKUP(E15,$G$28:$I$37,3,0)+VLOOKUP(K15,$G$28:$I$37,3,0)</f>
        <v>11</v>
      </c>
      <c r="N15" s="159" t="s">
        <v>21</v>
      </c>
      <c r="O15" s="153">
        <f>VLOOKUP(C15,$G$28:$J$37,4,0)+VLOOKUP(E15,$G$28:$J$37,4,0)+VLOOKUP(G15,$G$28:$J$37,4,0)+VLOOKUP(K15,$G$28:$J$37,4,0)</f>
        <v>5</v>
      </c>
      <c r="P15" s="154">
        <f>SUM(L15,H15,F15,D15)</f>
        <v>21</v>
      </c>
      <c r="Q15" s="160" t="s">
        <v>63</v>
      </c>
      <c r="S15" s="6" t="s">
        <v>2</v>
      </c>
      <c r="T15" s="22" t="str">
        <f>B12</f>
        <v>Pinďák Pavel</v>
      </c>
      <c r="U15" s="20" t="s">
        <v>14</v>
      </c>
      <c r="V15" s="23" t="str">
        <f>B14</f>
        <v>Vaněk Radim</v>
      </c>
      <c r="W15" s="29">
        <v>3</v>
      </c>
      <c r="X15" s="32" t="s">
        <v>21</v>
      </c>
      <c r="Y15" s="30">
        <v>0</v>
      </c>
    </row>
    <row r="16" spans="1:25" ht="24" customHeight="1" thickBot="1">
      <c r="A16" s="161">
        <v>5</v>
      </c>
      <c r="B16" s="162" t="s">
        <v>67</v>
      </c>
      <c r="C16" s="163" t="str">
        <f>W12&amp;":"&amp;Y12</f>
        <v>1:3</v>
      </c>
      <c r="D16" s="164">
        <f>VLOOKUP(C16,G28:H37,2,0)</f>
        <v>1</v>
      </c>
      <c r="E16" s="165" t="str">
        <f>W19&amp;":"&amp;Y19</f>
        <v>3:1</v>
      </c>
      <c r="F16" s="164">
        <f>VLOOKUP(E16,G28:H37,2,0)</f>
        <v>6</v>
      </c>
      <c r="G16" s="165" t="str">
        <f>Y17&amp;":"&amp;W17</f>
        <v>3:0</v>
      </c>
      <c r="H16" s="164">
        <f>VLOOKUP(G16,G28:H37,2,0)</f>
        <v>7</v>
      </c>
      <c r="I16" s="165" t="str">
        <f>Y14&amp;":"&amp;W14</f>
        <v>0:3</v>
      </c>
      <c r="J16" s="164">
        <f>VLOOKUP(I16,G28:H37,2,0)</f>
        <v>0</v>
      </c>
      <c r="K16" s="166"/>
      <c r="L16" s="167"/>
      <c r="M16" s="168">
        <f>VLOOKUP(C16,$G$28:$I$37,3,0)+VLOOKUP(G16,$G$28:$I$37,3,0)+VLOOKUP(I16,$G$28:$I$37,3,0)+VLOOKUP(E16,$G$28:$I$37,3,0)</f>
        <v>7</v>
      </c>
      <c r="N16" s="169" t="s">
        <v>21</v>
      </c>
      <c r="O16" s="170">
        <f>VLOOKUP(C16,$G$28:$J$37,4,0)+VLOOKUP(E16,$G$28:$J$37,4,0)+VLOOKUP(I16,$G$28:$J$37,4,0)+VLOOKUP(G16,$G$28:$J$37,4,0)</f>
        <v>7</v>
      </c>
      <c r="P16" s="171">
        <f>SUM(J16,H16,F16,D16)</f>
        <v>14</v>
      </c>
      <c r="Q16" s="172" t="s">
        <v>64</v>
      </c>
      <c r="S16" s="6" t="s">
        <v>4</v>
      </c>
      <c r="T16" s="22" t="str">
        <f>B13</f>
        <v>Krajíček Aleš</v>
      </c>
      <c r="U16" s="20" t="s">
        <v>14</v>
      </c>
      <c r="V16" s="23" t="str">
        <f>B15</f>
        <v>Štěpaník Michal</v>
      </c>
      <c r="W16" s="29">
        <v>0</v>
      </c>
      <c r="X16" s="32" t="s">
        <v>21</v>
      </c>
      <c r="Y16" s="30">
        <v>3</v>
      </c>
    </row>
    <row r="17" spans="19:25" ht="24" customHeight="1" thickBot="1">
      <c r="S17" s="6" t="s">
        <v>34</v>
      </c>
      <c r="T17" s="22" t="str">
        <f>B14</f>
        <v>Vaněk Radim</v>
      </c>
      <c r="U17" s="20" t="s">
        <v>14</v>
      </c>
      <c r="V17" s="23" t="str">
        <f>B16</f>
        <v>Tomeček Josef</v>
      </c>
      <c r="W17" s="29">
        <v>0</v>
      </c>
      <c r="X17" s="32" t="s">
        <v>21</v>
      </c>
      <c r="Y17" s="30">
        <v>3</v>
      </c>
    </row>
    <row r="18" spans="3:25" ht="24" customHeight="1" thickBot="1">
      <c r="C18" s="173" t="s">
        <v>8</v>
      </c>
      <c r="D18" s="174" t="s">
        <v>9</v>
      </c>
      <c r="E18" s="175"/>
      <c r="F18" s="176" t="s">
        <v>10</v>
      </c>
      <c r="G18" s="177" t="s">
        <v>11</v>
      </c>
      <c r="H18" s="16"/>
      <c r="I18" s="178" t="s">
        <v>12</v>
      </c>
      <c r="J18" s="179" t="s">
        <v>13</v>
      </c>
      <c r="K18" s="179"/>
      <c r="L18" s="24"/>
      <c r="S18" s="6" t="s">
        <v>3</v>
      </c>
      <c r="T18" s="22" t="str">
        <f>B15</f>
        <v>Štěpaník Michal</v>
      </c>
      <c r="U18" s="20" t="s">
        <v>14</v>
      </c>
      <c r="V18" s="23" t="str">
        <f>B12</f>
        <v>Pinďák Pavel</v>
      </c>
      <c r="W18" s="29">
        <v>2</v>
      </c>
      <c r="X18" s="32" t="s">
        <v>21</v>
      </c>
      <c r="Y18" s="30">
        <v>3</v>
      </c>
    </row>
    <row r="19" spans="19:25" ht="24" customHeight="1" thickBot="1">
      <c r="S19" s="6" t="s">
        <v>35</v>
      </c>
      <c r="T19" s="22" t="str">
        <f>B16</f>
        <v>Tomeček Josef</v>
      </c>
      <c r="U19" s="20" t="s">
        <v>14</v>
      </c>
      <c r="V19" s="23" t="str">
        <f>B13</f>
        <v>Krajíček Aleš</v>
      </c>
      <c r="W19" s="29">
        <v>3</v>
      </c>
      <c r="X19" s="32" t="s">
        <v>21</v>
      </c>
      <c r="Y19" s="30">
        <v>1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1.57421875" style="247" customWidth="1"/>
    <col min="2" max="2" width="16.7109375" style="0" customWidth="1"/>
    <col min="3" max="3" width="20.7109375" style="0" customWidth="1"/>
    <col min="4" max="4" width="2.140625" style="230" customWidth="1"/>
    <col min="5" max="5" width="20.7109375" style="0" customWidth="1"/>
    <col min="6" max="6" width="16.7109375" style="0" customWidth="1"/>
  </cols>
  <sheetData>
    <row r="1" spans="2:6" ht="14.25" customHeight="1" thickTop="1">
      <c r="B1" s="185"/>
      <c r="C1" s="186"/>
      <c r="D1" s="187"/>
      <c r="E1" s="186"/>
      <c r="F1" s="188"/>
    </row>
    <row r="2" spans="2:6" ht="15">
      <c r="B2" s="189"/>
      <c r="C2" s="190"/>
      <c r="D2" s="191"/>
      <c r="E2" s="190"/>
      <c r="F2" s="192"/>
    </row>
    <row r="3" spans="2:6" ht="14.25" customHeight="1">
      <c r="B3" s="189"/>
      <c r="C3" s="190"/>
      <c r="D3" s="191"/>
      <c r="E3" s="190"/>
      <c r="F3" s="192"/>
    </row>
    <row r="4" spans="2:6" ht="15">
      <c r="B4" s="189"/>
      <c r="C4" s="190"/>
      <c r="D4" s="191"/>
      <c r="E4" s="190"/>
      <c r="F4" s="193"/>
    </row>
    <row r="5" spans="2:6" ht="15">
      <c r="B5" s="189"/>
      <c r="C5" s="190"/>
      <c r="D5" s="191"/>
      <c r="E5" s="190"/>
      <c r="F5" s="193"/>
    </row>
    <row r="6" spans="2:6" ht="21.75" customHeight="1" thickBot="1">
      <c r="B6" s="194" t="s">
        <v>47</v>
      </c>
      <c r="C6" s="194" t="s">
        <v>48</v>
      </c>
      <c r="D6" s="195"/>
      <c r="E6" s="194" t="s">
        <v>49</v>
      </c>
      <c r="F6" s="194" t="s">
        <v>50</v>
      </c>
    </row>
    <row r="7" spans="2:6" ht="19.5" customHeight="1" thickTop="1">
      <c r="B7" s="199"/>
      <c r="C7" s="232" t="str">
        <f>'1. liga'!R11</f>
        <v>Saňák Adam</v>
      </c>
      <c r="D7" s="232" t="s">
        <v>14</v>
      </c>
      <c r="E7" s="232" t="str">
        <f>'1. liga'!T11</f>
        <v>Überall Dan</v>
      </c>
      <c r="F7" s="200"/>
    </row>
    <row r="8" spans="2:6" ht="19.5" customHeight="1">
      <c r="B8" s="201"/>
      <c r="C8" s="233" t="str">
        <f>'1. liga'!R12</f>
        <v>Šiška Zdeněk</v>
      </c>
      <c r="D8" s="233" t="s">
        <v>14</v>
      </c>
      <c r="E8" s="233" t="str">
        <f>'1. liga'!T12</f>
        <v>Überall Roman</v>
      </c>
      <c r="F8" s="202"/>
    </row>
    <row r="9" spans="1:6" ht="19.5" customHeight="1">
      <c r="A9" s="247" t="s">
        <v>51</v>
      </c>
      <c r="B9" s="201"/>
      <c r="C9" s="233" t="str">
        <f>'1. liga'!R13</f>
        <v>Überall Dan</v>
      </c>
      <c r="D9" s="233" t="s">
        <v>14</v>
      </c>
      <c r="E9" s="233" t="str">
        <f>'1. liga'!T13</f>
        <v>Šiška Zdeněk</v>
      </c>
      <c r="F9" s="202"/>
    </row>
    <row r="10" spans="1:8" ht="21.75" customHeight="1">
      <c r="A10" s="247" t="s">
        <v>52</v>
      </c>
      <c r="B10" s="201"/>
      <c r="C10" s="233" t="str">
        <f>'1. liga'!R14</f>
        <v>Saňák Adam</v>
      </c>
      <c r="D10" s="233" t="s">
        <v>14</v>
      </c>
      <c r="E10" s="233" t="str">
        <f>'1. liga'!T14</f>
        <v>Šiška Zdeněk</v>
      </c>
      <c r="F10" s="202"/>
      <c r="H10" s="205"/>
    </row>
    <row r="11" spans="2:11" ht="15.75">
      <c r="B11" s="201"/>
      <c r="C11" s="233" t="str">
        <f>'1. liga'!R15</f>
        <v>Überall Dan</v>
      </c>
      <c r="D11" s="233" t="s">
        <v>14</v>
      </c>
      <c r="E11" s="233" t="str">
        <f>'1. liga'!T15</f>
        <v>Überall Roman</v>
      </c>
      <c r="F11" s="202"/>
      <c r="K11" s="205"/>
    </row>
    <row r="12" spans="1:6" ht="19.5" customHeight="1" thickBot="1">
      <c r="A12" s="248"/>
      <c r="B12" s="203"/>
      <c r="C12" s="234" t="str">
        <f>'1. liga'!R16</f>
        <v>Überall Roman</v>
      </c>
      <c r="D12" s="234" t="s">
        <v>14</v>
      </c>
      <c r="E12" s="234" t="str">
        <f>'1. liga'!T16</f>
        <v>Saňák Adam</v>
      </c>
      <c r="F12" s="204"/>
    </row>
    <row r="13" spans="2:6" ht="19.5" customHeight="1" thickTop="1">
      <c r="B13" s="196"/>
      <c r="C13" s="238" t="str">
        <f>'2. liga'!R11</f>
        <v>Kotraba Jan</v>
      </c>
      <c r="D13" s="235" t="s">
        <v>14</v>
      </c>
      <c r="E13" s="239" t="str">
        <f>'2. liga'!T11</f>
        <v>Műnster Jaromír</v>
      </c>
      <c r="F13" s="196"/>
    </row>
    <row r="14" spans="2:6" ht="19.5" customHeight="1">
      <c r="B14" s="197"/>
      <c r="C14" s="240" t="str">
        <f>'2. liga'!R12</f>
        <v>Koudela Vladimír</v>
      </c>
      <c r="D14" s="236" t="s">
        <v>14</v>
      </c>
      <c r="E14" s="241" t="str">
        <f>'2. liga'!T12</f>
        <v>Štefaník Drahoslav</v>
      </c>
      <c r="F14" s="197"/>
    </row>
    <row r="15" spans="1:6" ht="19.5" customHeight="1">
      <c r="A15" s="247" t="s">
        <v>51</v>
      </c>
      <c r="B15" s="197"/>
      <c r="C15" s="240" t="str">
        <f>'2. liga'!R13</f>
        <v>Műnster Jaromír</v>
      </c>
      <c r="D15" s="236" t="s">
        <v>14</v>
      </c>
      <c r="E15" s="241" t="str">
        <f>'2. liga'!T13</f>
        <v>Koudela Vladimír</v>
      </c>
      <c r="F15" s="197"/>
    </row>
    <row r="16" spans="1:11" ht="19.5" customHeight="1">
      <c r="A16" s="247" t="s">
        <v>53</v>
      </c>
      <c r="B16" s="197"/>
      <c r="C16" s="240" t="str">
        <f>'2. liga'!R14</f>
        <v>Kotraba Jan</v>
      </c>
      <c r="D16" s="236" t="s">
        <v>14</v>
      </c>
      <c r="E16" s="241" t="str">
        <f>'2. liga'!T14</f>
        <v>Koudela Vladimír</v>
      </c>
      <c r="F16" s="197"/>
      <c r="K16" s="361"/>
    </row>
    <row r="17" spans="2:6" ht="19.5" customHeight="1">
      <c r="B17" s="197"/>
      <c r="C17" s="240" t="str">
        <f>'2. liga'!R15</f>
        <v>Műnster Jaromír</v>
      </c>
      <c r="D17" s="236" t="s">
        <v>14</v>
      </c>
      <c r="E17" s="241" t="str">
        <f>'2. liga'!T15</f>
        <v>Štefaník Drahoslav</v>
      </c>
      <c r="F17" s="197"/>
    </row>
    <row r="18" spans="1:6" ht="19.5" customHeight="1" thickBot="1">
      <c r="A18" s="248"/>
      <c r="B18" s="198"/>
      <c r="C18" s="242" t="str">
        <f>'2. liga'!R16</f>
        <v>Štefaník Drahoslav</v>
      </c>
      <c r="D18" s="237" t="s">
        <v>14</v>
      </c>
      <c r="E18" s="243" t="str">
        <f>'2. liga'!T16</f>
        <v>Kotraba Jan</v>
      </c>
      <c r="F18" s="198"/>
    </row>
    <row r="19" spans="1:6" ht="19.5" customHeight="1" thickTop="1">
      <c r="A19" s="249"/>
      <c r="B19" s="206"/>
      <c r="C19" s="244" t="str">
        <f>'3. liga'!T10</f>
        <v>Ruman Milan</v>
      </c>
      <c r="D19" s="235" t="s">
        <v>14</v>
      </c>
      <c r="E19" s="245" t="str">
        <f>'3. liga'!V10</f>
        <v>Matula Martin</v>
      </c>
      <c r="F19" s="231"/>
    </row>
    <row r="20" spans="1:6" ht="19.5" customHeight="1">
      <c r="A20" s="249"/>
      <c r="B20" s="197"/>
      <c r="C20" s="240" t="str">
        <f>'3. liga'!T11</f>
        <v>Máša Luděk</v>
      </c>
      <c r="D20" s="236" t="s">
        <v>14</v>
      </c>
      <c r="E20" s="241" t="str">
        <f>'3. liga'!V11</f>
        <v>Hrnčiřík Pavel</v>
      </c>
      <c r="F20" s="196"/>
    </row>
    <row r="21" spans="1:6" ht="19.5" customHeight="1">
      <c r="A21" s="249"/>
      <c r="B21" s="206"/>
      <c r="C21" s="244" t="str">
        <f>'3. liga'!T12</f>
        <v>Konečný Dan</v>
      </c>
      <c r="D21" s="236" t="s">
        <v>14</v>
      </c>
      <c r="E21" s="245" t="str">
        <f>'3. liga'!V12</f>
        <v>Ruman Milan</v>
      </c>
      <c r="F21" s="206"/>
    </row>
    <row r="22" spans="1:6" ht="19.5" customHeight="1">
      <c r="A22" s="249" t="s">
        <v>51</v>
      </c>
      <c r="B22" s="358"/>
      <c r="C22" s="359" t="str">
        <f>'3. liga'!T13</f>
        <v>Matula Martin</v>
      </c>
      <c r="D22" s="357" t="s">
        <v>14</v>
      </c>
      <c r="E22" s="360" t="str">
        <f>'3. liga'!V13</f>
        <v>Máša Luděk</v>
      </c>
      <c r="F22" s="358"/>
    </row>
    <row r="23" spans="1:6" ht="19.5" customHeight="1">
      <c r="A23" s="249" t="s">
        <v>54</v>
      </c>
      <c r="B23" s="197"/>
      <c r="C23" s="362" t="str">
        <f>'3. liga'!T14</f>
        <v>Hrnčiřík Pavel</v>
      </c>
      <c r="D23" s="236" t="s">
        <v>14</v>
      </c>
      <c r="E23" s="362" t="str">
        <f>'3. liga'!V14</f>
        <v>Konečný Dan</v>
      </c>
      <c r="F23" s="197"/>
    </row>
    <row r="24" spans="2:6" ht="19.5" customHeight="1">
      <c r="B24" s="197"/>
      <c r="C24" s="362" t="str">
        <f>'3. liga'!T15</f>
        <v>Ruman Milan</v>
      </c>
      <c r="D24" s="236" t="s">
        <v>14</v>
      </c>
      <c r="E24" s="362" t="str">
        <f>'3. liga'!V15</f>
        <v>Máša Luděk</v>
      </c>
      <c r="F24" s="197"/>
    </row>
    <row r="25" spans="2:6" ht="19.5" customHeight="1">
      <c r="B25" s="197"/>
      <c r="C25" s="362" t="str">
        <f>'3. liga'!T16</f>
        <v>Matula Martin</v>
      </c>
      <c r="D25" s="236" t="s">
        <v>14</v>
      </c>
      <c r="E25" s="362" t="str">
        <f>'3. liga'!V16</f>
        <v>Hrnčiřík Pavel</v>
      </c>
      <c r="F25" s="197"/>
    </row>
    <row r="26" spans="2:6" ht="19.5" customHeight="1">
      <c r="B26" s="197"/>
      <c r="C26" s="362" t="str">
        <f>'3. liga'!T17</f>
        <v>Máša Luděk</v>
      </c>
      <c r="D26" s="236" t="s">
        <v>14</v>
      </c>
      <c r="E26" s="362" t="str">
        <f>'3. liga'!V17</f>
        <v>Konečný Dan</v>
      </c>
      <c r="F26" s="197"/>
    </row>
    <row r="27" spans="2:6" ht="19.5" customHeight="1">
      <c r="B27" s="197"/>
      <c r="C27" s="362" t="str">
        <f>'3. liga'!T18</f>
        <v>Hrnčiřík Pavel</v>
      </c>
      <c r="D27" s="236" t="s">
        <v>14</v>
      </c>
      <c r="E27" s="362" t="str">
        <f>'3. liga'!V18</f>
        <v>Ruman Milan</v>
      </c>
      <c r="F27" s="197"/>
    </row>
    <row r="28" spans="1:6" ht="19.5" customHeight="1" thickBot="1">
      <c r="A28" s="248"/>
      <c r="B28" s="198"/>
      <c r="C28" s="246" t="str">
        <f>'3. liga'!T19</f>
        <v>Konečný Dan</v>
      </c>
      <c r="D28" s="237" t="s">
        <v>14</v>
      </c>
      <c r="E28" s="246" t="str">
        <f>'3. liga'!V19</f>
        <v>Matula Martin</v>
      </c>
      <c r="F28" s="198"/>
    </row>
    <row r="29" spans="1:6" ht="19.5" customHeight="1" thickTop="1">
      <c r="A29" s="249"/>
      <c r="B29" s="206"/>
      <c r="C29" s="244" t="str">
        <f>'4. liga'!T10</f>
        <v>Pinďák Pavel</v>
      </c>
      <c r="D29" s="235" t="s">
        <v>14</v>
      </c>
      <c r="E29" s="245" t="str">
        <f>'4. liga'!V10</f>
        <v>Krajíček Aleš</v>
      </c>
      <c r="F29" s="206"/>
    </row>
    <row r="30" spans="2:6" ht="19.5" customHeight="1">
      <c r="B30" s="197"/>
      <c r="C30" s="240" t="str">
        <f>'4. liga'!T11</f>
        <v>Vaněk Radim</v>
      </c>
      <c r="D30" s="236" t="s">
        <v>14</v>
      </c>
      <c r="E30" s="241" t="str">
        <f>'4. liga'!V11</f>
        <v>Štěpaník Michal</v>
      </c>
      <c r="F30" s="197"/>
    </row>
    <row r="31" spans="2:6" ht="19.5" customHeight="1">
      <c r="B31" s="196"/>
      <c r="C31" s="238" t="str">
        <f>'4. liga'!T12</f>
        <v>Tomeček Josef</v>
      </c>
      <c r="D31" s="236" t="s">
        <v>14</v>
      </c>
      <c r="E31" s="239" t="str">
        <f>'4. liga'!V12</f>
        <v>Pinďák Pavel</v>
      </c>
      <c r="F31" s="196"/>
    </row>
    <row r="32" spans="1:6" ht="19.5" customHeight="1">
      <c r="A32" s="247" t="s">
        <v>51</v>
      </c>
      <c r="B32" s="196"/>
      <c r="C32" s="238" t="str">
        <f>'4. liga'!T13</f>
        <v>Krajíček Aleš</v>
      </c>
      <c r="D32" s="236" t="s">
        <v>14</v>
      </c>
      <c r="E32" s="239" t="str">
        <f>'4. liga'!V13</f>
        <v>Vaněk Radim</v>
      </c>
      <c r="F32" s="196"/>
    </row>
    <row r="33" spans="1:6" ht="19.5" customHeight="1">
      <c r="A33" s="247" t="s">
        <v>55</v>
      </c>
      <c r="B33" s="196"/>
      <c r="C33" s="238" t="str">
        <f>'4. liga'!T14</f>
        <v>Štěpaník Michal</v>
      </c>
      <c r="D33" s="236" t="s">
        <v>14</v>
      </c>
      <c r="E33" s="239" t="str">
        <f>'4. liga'!V14</f>
        <v>Tomeček Josef</v>
      </c>
      <c r="F33" s="196"/>
    </row>
    <row r="34" spans="2:6" ht="19.5" customHeight="1">
      <c r="B34" s="197"/>
      <c r="C34" s="240" t="str">
        <f>'4. liga'!T15</f>
        <v>Pinďák Pavel</v>
      </c>
      <c r="D34" s="236" t="s">
        <v>14</v>
      </c>
      <c r="E34" s="241" t="str">
        <f>'4. liga'!V15</f>
        <v>Vaněk Radim</v>
      </c>
      <c r="F34" s="197"/>
    </row>
    <row r="35" spans="2:6" ht="19.5" customHeight="1">
      <c r="B35" s="197"/>
      <c r="C35" s="240" t="str">
        <f>'4. liga'!T16</f>
        <v>Krajíček Aleš</v>
      </c>
      <c r="D35" s="236" t="s">
        <v>14</v>
      </c>
      <c r="E35" s="241" t="str">
        <f>'4. liga'!V16</f>
        <v>Štěpaník Michal</v>
      </c>
      <c r="F35" s="197"/>
    </row>
    <row r="36" spans="2:6" ht="19.5" customHeight="1">
      <c r="B36" s="197"/>
      <c r="C36" s="240" t="str">
        <f>'4. liga'!T17</f>
        <v>Vaněk Radim</v>
      </c>
      <c r="D36" s="236" t="s">
        <v>14</v>
      </c>
      <c r="E36" s="241" t="str">
        <f>'4. liga'!V17</f>
        <v>Tomeček Josef</v>
      </c>
      <c r="F36" s="197"/>
    </row>
    <row r="37" spans="2:6" ht="19.5" customHeight="1">
      <c r="B37" s="197"/>
      <c r="C37" s="240" t="str">
        <f>'4. liga'!T18</f>
        <v>Štěpaník Michal</v>
      </c>
      <c r="D37" s="236" t="s">
        <v>14</v>
      </c>
      <c r="E37" s="241" t="str">
        <f>'4. liga'!V18</f>
        <v>Pinďák Pavel</v>
      </c>
      <c r="F37" s="197"/>
    </row>
    <row r="38" spans="1:6" ht="19.5" customHeight="1" thickBot="1">
      <c r="A38" s="248"/>
      <c r="B38" s="198"/>
      <c r="C38" s="246" t="str">
        <f>'4. liga'!T19</f>
        <v>Tomeček Josef</v>
      </c>
      <c r="D38" s="237" t="s">
        <v>14</v>
      </c>
      <c r="E38" s="243" t="str">
        <f>'4. liga'!V19</f>
        <v>Krajíček Aleš</v>
      </c>
      <c r="F38" s="198"/>
    </row>
    <row r="39" spans="1:6" ht="19.5" customHeight="1" thickTop="1">
      <c r="A39" s="249"/>
      <c r="B39" s="190"/>
      <c r="C39" s="190"/>
      <c r="D39" s="191"/>
      <c r="E39" s="190"/>
      <c r="F39" s="190"/>
    </row>
    <row r="40" spans="1:6" ht="19.5" customHeight="1">
      <c r="A40" s="249"/>
      <c r="B40" s="190"/>
      <c r="C40" s="190"/>
      <c r="D40" s="191"/>
      <c r="E40" s="190"/>
      <c r="F40" s="190"/>
    </row>
    <row r="41" spans="1:6" ht="19.5" customHeight="1">
      <c r="A41" s="249"/>
      <c r="B41" s="190"/>
      <c r="C41" s="190"/>
      <c r="D41" s="191"/>
      <c r="E41" s="190"/>
      <c r="F41" s="190"/>
    </row>
    <row r="42" spans="1:6" ht="19.5" customHeight="1">
      <c r="A42" s="249"/>
      <c r="B42" s="190"/>
      <c r="C42" s="190"/>
      <c r="D42" s="191"/>
      <c r="E42" s="190"/>
      <c r="F42" s="190"/>
    </row>
    <row r="43" spans="1:6" ht="19.5" customHeight="1">
      <c r="A43" s="249"/>
      <c r="B43" s="190"/>
      <c r="C43" s="190"/>
      <c r="D43" s="191"/>
      <c r="E43" s="190"/>
      <c r="F43" s="190"/>
    </row>
    <row r="44" spans="1:6" ht="19.5" customHeight="1">
      <c r="A44" s="249"/>
      <c r="B44" s="190"/>
      <c r="C44" s="190"/>
      <c r="D44" s="191"/>
      <c r="E44" s="190"/>
      <c r="F44" s="190"/>
    </row>
    <row r="45" spans="2:6" ht="54.75" customHeight="1">
      <c r="B45" s="205"/>
      <c r="C45" s="205"/>
      <c r="D45" s="207"/>
      <c r="E45" s="205"/>
      <c r="F45" s="205"/>
    </row>
    <row r="46" spans="2:6" ht="23.25" customHeight="1" thickBot="1">
      <c r="B46" s="205"/>
      <c r="C46" s="205"/>
      <c r="D46" s="207"/>
      <c r="E46" s="205"/>
      <c r="F46" s="205"/>
    </row>
    <row r="47" spans="2:6" ht="14.25" customHeight="1" thickTop="1">
      <c r="B47" s="185"/>
      <c r="C47" s="186"/>
      <c r="D47" s="187"/>
      <c r="E47" s="186"/>
      <c r="F47" s="188"/>
    </row>
    <row r="48" spans="2:6" ht="14.25" customHeight="1">
      <c r="B48" s="189"/>
      <c r="C48" s="190"/>
      <c r="D48" s="191"/>
      <c r="E48" s="190"/>
      <c r="F48" s="192"/>
    </row>
    <row r="49" spans="2:6" ht="14.25" customHeight="1">
      <c r="B49" s="189"/>
      <c r="C49" s="190"/>
      <c r="D49" s="191"/>
      <c r="E49" s="190"/>
      <c r="F49" s="192"/>
    </row>
    <row r="50" spans="2:6" ht="14.25" customHeight="1">
      <c r="B50" s="189"/>
      <c r="C50" s="190"/>
      <c r="D50" s="191"/>
      <c r="E50" s="190"/>
      <c r="F50" s="193"/>
    </row>
    <row r="51" spans="2:6" ht="14.25" customHeight="1">
      <c r="B51" s="189"/>
      <c r="C51" s="190"/>
      <c r="D51" s="191"/>
      <c r="E51" s="190"/>
      <c r="F51" s="193"/>
    </row>
    <row r="52" spans="2:6" ht="14.25" customHeight="1" thickBot="1">
      <c r="B52" s="208"/>
      <c r="C52" s="209"/>
      <c r="D52" s="210"/>
      <c r="E52" s="209"/>
      <c r="F52" s="211"/>
    </row>
    <row r="53" spans="2:6" ht="25.5" customHeight="1" thickBot="1" thickTop="1">
      <c r="B53" s="212" t="s">
        <v>47</v>
      </c>
      <c r="C53" s="212" t="s">
        <v>48</v>
      </c>
      <c r="D53" s="213"/>
      <c r="E53" s="212" t="s">
        <v>49</v>
      </c>
      <c r="F53" s="212" t="s">
        <v>50</v>
      </c>
    </row>
    <row r="54" spans="2:6" ht="22.5" customHeight="1" thickTop="1">
      <c r="B54" s="214"/>
      <c r="C54" s="215"/>
      <c r="D54" s="216" t="s">
        <v>14</v>
      </c>
      <c r="E54" s="217"/>
      <c r="F54" s="214"/>
    </row>
    <row r="55" spans="2:6" ht="22.5" customHeight="1">
      <c r="B55" s="214"/>
      <c r="C55" s="215"/>
      <c r="D55" s="216"/>
      <c r="E55" s="217"/>
      <c r="F55" s="214"/>
    </row>
    <row r="56" spans="2:6" ht="22.5" customHeight="1">
      <c r="B56" s="214"/>
      <c r="C56" s="215"/>
      <c r="D56" s="216"/>
      <c r="E56" s="217"/>
      <c r="F56" s="214"/>
    </row>
    <row r="57" spans="2:6" ht="22.5" customHeight="1">
      <c r="B57" s="214"/>
      <c r="C57" s="215"/>
      <c r="D57" s="216"/>
      <c r="E57" s="217"/>
      <c r="F57" s="214"/>
    </row>
    <row r="58" spans="2:6" ht="22.5" customHeight="1">
      <c r="B58" s="218"/>
      <c r="C58" s="219"/>
      <c r="D58" s="220" t="s">
        <v>14</v>
      </c>
      <c r="E58" s="221"/>
      <c r="F58" s="218"/>
    </row>
    <row r="59" spans="2:6" ht="22.5" customHeight="1">
      <c r="B59" s="222"/>
      <c r="C59" s="223"/>
      <c r="D59" s="224" t="s">
        <v>14</v>
      </c>
      <c r="E59" s="225"/>
      <c r="F59" s="222"/>
    </row>
    <row r="60" spans="2:6" ht="22.5" customHeight="1">
      <c r="B60" s="222"/>
      <c r="C60" s="223"/>
      <c r="D60" s="224" t="s">
        <v>14</v>
      </c>
      <c r="E60" s="225"/>
      <c r="F60" s="222"/>
    </row>
    <row r="61" spans="2:6" ht="22.5" customHeight="1">
      <c r="B61" s="222"/>
      <c r="C61" s="223"/>
      <c r="D61" s="224" t="s">
        <v>14</v>
      </c>
      <c r="E61" s="225"/>
      <c r="F61" s="222"/>
    </row>
    <row r="62" spans="2:6" ht="22.5" customHeight="1">
      <c r="B62" s="222"/>
      <c r="C62" s="223"/>
      <c r="D62" s="224" t="s">
        <v>14</v>
      </c>
      <c r="E62" s="225"/>
      <c r="F62" s="222"/>
    </row>
    <row r="63" spans="2:6" ht="22.5" customHeight="1">
      <c r="B63" s="222"/>
      <c r="C63" s="223"/>
      <c r="D63" s="224" t="s">
        <v>14</v>
      </c>
      <c r="E63" s="225"/>
      <c r="F63" s="222"/>
    </row>
    <row r="64" spans="2:6" ht="22.5" customHeight="1">
      <c r="B64" s="222"/>
      <c r="C64" s="223"/>
      <c r="D64" s="224" t="s">
        <v>14</v>
      </c>
      <c r="E64" s="225"/>
      <c r="F64" s="222"/>
    </row>
    <row r="65" spans="2:6" ht="22.5" customHeight="1">
      <c r="B65" s="222"/>
      <c r="C65" s="223"/>
      <c r="D65" s="224" t="s">
        <v>14</v>
      </c>
      <c r="E65" s="225"/>
      <c r="F65" s="222"/>
    </row>
    <row r="66" spans="2:6" ht="22.5" customHeight="1">
      <c r="B66" s="222"/>
      <c r="C66" s="223"/>
      <c r="D66" s="224" t="s">
        <v>14</v>
      </c>
      <c r="E66" s="225"/>
      <c r="F66" s="222"/>
    </row>
    <row r="67" spans="2:6" ht="22.5" customHeight="1">
      <c r="B67" s="222"/>
      <c r="C67" s="223"/>
      <c r="D67" s="224" t="s">
        <v>14</v>
      </c>
      <c r="E67" s="225"/>
      <c r="F67" s="222"/>
    </row>
    <row r="68" spans="2:6" ht="22.5" customHeight="1">
      <c r="B68" s="222"/>
      <c r="C68" s="223"/>
      <c r="D68" s="224" t="s">
        <v>14</v>
      </c>
      <c r="E68" s="225"/>
      <c r="F68" s="222"/>
    </row>
    <row r="69" spans="2:6" ht="22.5" customHeight="1">
      <c r="B69" s="226"/>
      <c r="C69" s="227"/>
      <c r="D69" s="228" t="s">
        <v>14</v>
      </c>
      <c r="E69" s="229"/>
      <c r="F69" s="226"/>
    </row>
    <row r="70" spans="2:6" ht="22.5" customHeight="1">
      <c r="B70" s="226"/>
      <c r="C70" s="227"/>
      <c r="D70" s="228" t="s">
        <v>14</v>
      </c>
      <c r="E70" s="229"/>
      <c r="F70" s="226"/>
    </row>
    <row r="71" spans="2:6" ht="22.5" customHeight="1">
      <c r="B71" s="226"/>
      <c r="C71" s="227"/>
      <c r="D71" s="228" t="s">
        <v>14</v>
      </c>
      <c r="E71" s="229"/>
      <c r="F71" s="226"/>
    </row>
    <row r="72" spans="2:6" ht="22.5" customHeight="1">
      <c r="B72" s="226"/>
      <c r="C72" s="227"/>
      <c r="D72" s="228" t="s">
        <v>14</v>
      </c>
      <c r="E72" s="229"/>
      <c r="F72" s="226"/>
    </row>
    <row r="73" spans="2:6" ht="22.5" customHeight="1">
      <c r="B73" s="226"/>
      <c r="C73" s="227"/>
      <c r="D73" s="228" t="s">
        <v>14</v>
      </c>
      <c r="E73" s="229"/>
      <c r="F73" s="226"/>
    </row>
    <row r="74" spans="2:6" ht="22.5" customHeight="1">
      <c r="B74" s="226"/>
      <c r="C74" s="227"/>
      <c r="D74" s="228" t="s">
        <v>14</v>
      </c>
      <c r="E74" s="229"/>
      <c r="F74" s="226"/>
    </row>
    <row r="75" spans="2:6" ht="22.5" customHeight="1">
      <c r="B75" s="226"/>
      <c r="C75" s="227"/>
      <c r="D75" s="228" t="s">
        <v>14</v>
      </c>
      <c r="E75" s="229"/>
      <c r="F75" s="226"/>
    </row>
    <row r="76" spans="2:6" ht="22.5" customHeight="1">
      <c r="B76" s="226"/>
      <c r="C76" s="227"/>
      <c r="D76" s="228" t="s">
        <v>14</v>
      </c>
      <c r="E76" s="229"/>
      <c r="F76" s="226"/>
    </row>
    <row r="77" spans="2:6" ht="22.5" customHeight="1">
      <c r="B77" s="226"/>
      <c r="C77" s="227"/>
      <c r="D77" s="228" t="s">
        <v>14</v>
      </c>
      <c r="E77" s="229"/>
      <c r="F77" s="226"/>
    </row>
    <row r="78" spans="2:6" ht="22.5" customHeight="1">
      <c r="B78" s="226"/>
      <c r="C78" s="227"/>
      <c r="D78" s="228" t="s">
        <v>14</v>
      </c>
      <c r="E78" s="229"/>
      <c r="F78" s="226"/>
    </row>
    <row r="79" spans="2:6" ht="25.5" customHeight="1">
      <c r="B79" s="205"/>
      <c r="C79" s="205"/>
      <c r="D79" s="207"/>
      <c r="E79" s="205"/>
      <c r="F79" s="205"/>
    </row>
    <row r="80" spans="2:6" ht="25.5" customHeight="1">
      <c r="B80" s="205"/>
      <c r="C80" s="205"/>
      <c r="D80" s="207"/>
      <c r="E80" s="205"/>
      <c r="F80" s="205"/>
    </row>
    <row r="81" spans="2:6" ht="24" customHeight="1">
      <c r="B81" s="205"/>
      <c r="C81" s="205"/>
      <c r="D81" s="207"/>
      <c r="E81" s="205"/>
      <c r="F81" s="205"/>
    </row>
    <row r="82" spans="2:6" ht="24" customHeight="1">
      <c r="B82" s="205"/>
      <c r="C82" s="205"/>
      <c r="D82" s="207"/>
      <c r="E82" s="205"/>
      <c r="F82" s="205"/>
    </row>
    <row r="83" spans="2:6" ht="24" customHeight="1">
      <c r="B83" s="205"/>
      <c r="C83" s="205"/>
      <c r="D83" s="207"/>
      <c r="E83" s="205"/>
      <c r="F83" s="205"/>
    </row>
    <row r="84" spans="2:6" ht="24" customHeight="1">
      <c r="B84" s="205"/>
      <c r="C84" s="205"/>
      <c r="D84" s="207"/>
      <c r="E84" s="205"/>
      <c r="F84" s="205"/>
    </row>
    <row r="85" spans="2:6" ht="24" customHeight="1">
      <c r="B85" s="205"/>
      <c r="C85" s="205"/>
      <c r="D85" s="207"/>
      <c r="E85" s="205"/>
      <c r="F85" s="205"/>
    </row>
    <row r="86" spans="2:6" ht="24" customHeight="1">
      <c r="B86" s="205"/>
      <c r="C86" s="205"/>
      <c r="D86" s="207"/>
      <c r="E86" s="205"/>
      <c r="F86" s="205"/>
    </row>
    <row r="87" spans="2:6" ht="24" customHeight="1">
      <c r="B87" s="205"/>
      <c r="C87" s="205"/>
      <c r="D87" s="207"/>
      <c r="E87" s="205"/>
      <c r="F87" s="205"/>
    </row>
    <row r="88" spans="2:6" ht="24" customHeight="1">
      <c r="B88" s="205"/>
      <c r="C88" s="205"/>
      <c r="D88" s="207"/>
      <c r="E88" s="205"/>
      <c r="F88" s="205"/>
    </row>
    <row r="89" spans="2:6" ht="24" customHeight="1">
      <c r="B89" s="205"/>
      <c r="C89" s="205"/>
      <c r="D89" s="207"/>
      <c r="E89" s="205"/>
      <c r="F89" s="205"/>
    </row>
    <row r="90" spans="2:6" ht="24" customHeight="1">
      <c r="B90" s="205"/>
      <c r="C90" s="205"/>
      <c r="D90" s="207"/>
      <c r="E90" s="205"/>
      <c r="F90" s="205"/>
    </row>
    <row r="91" spans="2:6" ht="24" customHeight="1">
      <c r="B91" s="205"/>
      <c r="C91" s="205"/>
      <c r="D91" s="207"/>
      <c r="E91" s="205"/>
      <c r="F91" s="205"/>
    </row>
    <row r="92" spans="2:6" ht="24" customHeight="1">
      <c r="B92" s="205"/>
      <c r="C92" s="205"/>
      <c r="D92" s="207"/>
      <c r="E92" s="205"/>
      <c r="F92" s="205"/>
    </row>
    <row r="93" spans="2:6" ht="24" customHeight="1">
      <c r="B93" s="205"/>
      <c r="C93" s="205"/>
      <c r="D93" s="207"/>
      <c r="E93" s="205"/>
      <c r="F93" s="205"/>
    </row>
    <row r="94" spans="2:6" ht="24" customHeight="1">
      <c r="B94" s="205"/>
      <c r="C94" s="205"/>
      <c r="D94" s="207"/>
      <c r="E94" s="205"/>
      <c r="F94" s="205"/>
    </row>
    <row r="95" spans="2:6" ht="24" customHeight="1">
      <c r="B95" s="205"/>
      <c r="C95" s="205"/>
      <c r="D95" s="207"/>
      <c r="E95" s="205"/>
      <c r="F95" s="205"/>
    </row>
    <row r="96" spans="2:6" ht="24" customHeight="1">
      <c r="B96" s="205"/>
      <c r="C96" s="205"/>
      <c r="D96" s="207"/>
      <c r="E96" s="205"/>
      <c r="F96" s="205"/>
    </row>
    <row r="97" spans="2:6" ht="24" customHeight="1">
      <c r="B97" s="205"/>
      <c r="C97" s="205"/>
      <c r="D97" s="207"/>
      <c r="E97" s="205"/>
      <c r="F97" s="205"/>
    </row>
    <row r="98" spans="2:6" ht="24" customHeight="1">
      <c r="B98" s="205"/>
      <c r="C98" s="205"/>
      <c r="D98" s="207"/>
      <c r="E98" s="205"/>
      <c r="F98" s="205"/>
    </row>
    <row r="99" spans="2:6" ht="24" customHeight="1">
      <c r="B99" s="205"/>
      <c r="C99" s="205"/>
      <c r="D99" s="207"/>
      <c r="E99" s="205"/>
      <c r="F99" s="205"/>
    </row>
    <row r="100" spans="2:6" ht="24" customHeight="1">
      <c r="B100" s="205"/>
      <c r="C100" s="205"/>
      <c r="D100" s="207"/>
      <c r="E100" s="205"/>
      <c r="F100" s="205"/>
    </row>
    <row r="101" spans="2:6" ht="24" customHeight="1">
      <c r="B101" s="205"/>
      <c r="C101" s="205"/>
      <c r="D101" s="207"/>
      <c r="E101" s="205"/>
      <c r="F101" s="205"/>
    </row>
    <row r="102" spans="2:6" ht="24" customHeight="1">
      <c r="B102" s="205"/>
      <c r="C102" s="205"/>
      <c r="D102" s="207"/>
      <c r="E102" s="205"/>
      <c r="F102" s="205"/>
    </row>
    <row r="103" spans="2:6" ht="24" customHeight="1">
      <c r="B103" s="205"/>
      <c r="C103" s="205"/>
      <c r="D103" s="207"/>
      <c r="E103" s="205"/>
      <c r="F103" s="205"/>
    </row>
    <row r="104" spans="2:6" ht="24" customHeight="1">
      <c r="B104" s="205"/>
      <c r="C104" s="205"/>
      <c r="D104" s="207"/>
      <c r="E104" s="205"/>
      <c r="F104" s="205"/>
    </row>
    <row r="105" spans="2:6" ht="24" customHeight="1">
      <c r="B105" s="205"/>
      <c r="C105" s="205"/>
      <c r="D105" s="207"/>
      <c r="E105" s="205"/>
      <c r="F105" s="205"/>
    </row>
    <row r="106" spans="2:6" ht="24" customHeight="1">
      <c r="B106" s="205"/>
      <c r="C106" s="205"/>
      <c r="D106" s="207"/>
      <c r="E106" s="205"/>
      <c r="F106" s="205"/>
    </row>
    <row r="107" spans="2:6" ht="24" customHeight="1">
      <c r="B107" s="205"/>
      <c r="C107" s="205"/>
      <c r="D107" s="207"/>
      <c r="E107" s="205"/>
      <c r="F107" s="205"/>
    </row>
    <row r="108" spans="1:6" ht="24" customHeight="1">
      <c r="A108" s="247" t="s">
        <v>58</v>
      </c>
      <c r="B108" s="205" t="s">
        <v>59</v>
      </c>
      <c r="C108" s="205"/>
      <c r="D108" s="207"/>
      <c r="E108" s="205"/>
      <c r="F108" s="205"/>
    </row>
    <row r="109" spans="2:6" ht="24" customHeight="1">
      <c r="B109" s="205"/>
      <c r="C109" s="205"/>
      <c r="D109" s="207"/>
      <c r="E109" s="205"/>
      <c r="F109" s="205"/>
    </row>
    <row r="110" spans="1:6" ht="24" customHeight="1">
      <c r="A110" s="247" t="s">
        <v>57</v>
      </c>
      <c r="B110" s="205"/>
      <c r="C110" s="205"/>
      <c r="D110" s="207"/>
      <c r="E110" s="205"/>
      <c r="F110" s="205"/>
    </row>
    <row r="111" spans="2:6" ht="24" customHeight="1">
      <c r="B111" s="205"/>
      <c r="C111" s="205"/>
      <c r="D111" s="207"/>
      <c r="E111" s="205"/>
      <c r="F111" s="205"/>
    </row>
    <row r="112" spans="2:6" ht="24" customHeight="1">
      <c r="B112" s="205"/>
      <c r="C112" s="205"/>
      <c r="D112" s="207"/>
      <c r="E112" s="205"/>
      <c r="F112" s="205"/>
    </row>
    <row r="113" spans="2:6" ht="24" customHeight="1">
      <c r="B113" s="205"/>
      <c r="C113" s="205"/>
      <c r="D113" s="207"/>
      <c r="E113" s="205"/>
      <c r="F113" s="205"/>
    </row>
    <row r="114" spans="1:6" ht="24" customHeight="1">
      <c r="A114" s="247" t="s">
        <v>56</v>
      </c>
      <c r="B114" s="205"/>
      <c r="C114" s="205"/>
      <c r="D114" s="207"/>
      <c r="E114" s="205"/>
      <c r="F114" s="205"/>
    </row>
    <row r="115" spans="2:6" ht="24" customHeight="1">
      <c r="B115" s="205"/>
      <c r="C115" s="205"/>
      <c r="D115" s="207"/>
      <c r="E115" s="205"/>
      <c r="F115" s="205"/>
    </row>
    <row r="116" spans="2:6" ht="24" customHeight="1">
      <c r="B116" s="205"/>
      <c r="C116" s="205"/>
      <c r="D116" s="207"/>
      <c r="E116" s="205"/>
      <c r="F116" s="205"/>
    </row>
    <row r="117" spans="2:6" ht="15">
      <c r="B117" s="205"/>
      <c r="C117" s="205"/>
      <c r="D117" s="207"/>
      <c r="E117" s="205"/>
      <c r="F117" s="205"/>
    </row>
    <row r="118" spans="2:6" ht="15">
      <c r="B118" s="205"/>
      <c r="C118" s="205"/>
      <c r="D118" s="207"/>
      <c r="E118" s="205"/>
      <c r="F118" s="205"/>
    </row>
    <row r="119" spans="2:6" ht="15">
      <c r="B119" s="205"/>
      <c r="C119" s="205"/>
      <c r="D119" s="207"/>
      <c r="E119" s="205"/>
      <c r="F119" s="205"/>
    </row>
    <row r="120" spans="2:6" ht="15">
      <c r="B120" s="205"/>
      <c r="C120" s="205"/>
      <c r="D120" s="207"/>
      <c r="E120" s="205"/>
      <c r="F120" s="205"/>
    </row>
    <row r="121" spans="2:6" ht="21.75" customHeight="1">
      <c r="B121" s="205"/>
      <c r="C121" s="205"/>
      <c r="D121" s="207"/>
      <c r="E121" s="205"/>
      <c r="F121" s="205"/>
    </row>
    <row r="122" spans="2:6" ht="15">
      <c r="B122" s="205"/>
      <c r="C122" s="205"/>
      <c r="D122" s="207"/>
      <c r="E122" s="205"/>
      <c r="F122" s="205"/>
    </row>
    <row r="123" spans="2:6" ht="15">
      <c r="B123" s="205"/>
      <c r="C123" s="205"/>
      <c r="D123" s="207"/>
      <c r="E123" s="205"/>
      <c r="F123" s="205"/>
    </row>
    <row r="124" spans="2:6" ht="15">
      <c r="B124" s="205"/>
      <c r="C124" s="205"/>
      <c r="D124" s="207"/>
      <c r="E124" s="205"/>
      <c r="F124" s="205"/>
    </row>
    <row r="125" spans="2:6" ht="15">
      <c r="B125" s="205"/>
      <c r="C125" s="205"/>
      <c r="D125" s="207"/>
      <c r="E125" s="205"/>
      <c r="F125" s="205"/>
    </row>
    <row r="126" spans="2:6" ht="15">
      <c r="B126" s="205"/>
      <c r="C126" s="205"/>
      <c r="D126" s="207"/>
      <c r="E126" s="205"/>
      <c r="F126" s="205"/>
    </row>
    <row r="127" spans="2:6" ht="15">
      <c r="B127" s="205"/>
      <c r="C127" s="205"/>
      <c r="D127" s="207"/>
      <c r="E127" s="205"/>
      <c r="F127" s="205"/>
    </row>
    <row r="128" spans="2:6" ht="15">
      <c r="B128" s="205"/>
      <c r="C128" s="205"/>
      <c r="D128" s="207"/>
      <c r="E128" s="205"/>
      <c r="F128" s="205"/>
    </row>
    <row r="129" spans="2:6" ht="15">
      <c r="B129" s="205"/>
      <c r="C129" s="205"/>
      <c r="D129" s="207"/>
      <c r="E129" s="205"/>
      <c r="F129" s="205"/>
    </row>
    <row r="130" spans="2:6" ht="15">
      <c r="B130" s="205"/>
      <c r="C130" s="205"/>
      <c r="D130" s="207"/>
      <c r="E130" s="205"/>
      <c r="F130" s="205"/>
    </row>
    <row r="131" spans="2:6" ht="15">
      <c r="B131" s="205"/>
      <c r="C131" s="205"/>
      <c r="D131" s="207"/>
      <c r="E131" s="205"/>
      <c r="F131" s="205"/>
    </row>
    <row r="132" spans="2:6" ht="15">
      <c r="B132" s="205"/>
      <c r="C132" s="205"/>
      <c r="D132" s="207"/>
      <c r="E132" s="205"/>
      <c r="F132" s="205"/>
    </row>
    <row r="133" spans="2:6" ht="15">
      <c r="B133" s="205"/>
      <c r="C133" s="205"/>
      <c r="D133" s="207"/>
      <c r="E133" s="205"/>
      <c r="F133" s="205"/>
    </row>
    <row r="134" spans="2:6" ht="15">
      <c r="B134" s="205"/>
      <c r="C134" s="205"/>
      <c r="D134" s="207"/>
      <c r="E134" s="205"/>
      <c r="F134" s="205"/>
    </row>
    <row r="135" spans="2:6" ht="15">
      <c r="B135" s="205"/>
      <c r="C135" s="205"/>
      <c r="D135" s="207"/>
      <c r="E135" s="205"/>
      <c r="F135" s="205"/>
    </row>
    <row r="136" spans="2:6" ht="15">
      <c r="B136" s="205"/>
      <c r="C136" s="205"/>
      <c r="D136" s="207"/>
      <c r="E136" s="205"/>
      <c r="F136" s="205"/>
    </row>
    <row r="137" spans="2:6" ht="15">
      <c r="B137" s="205"/>
      <c r="C137" s="205"/>
      <c r="D137" s="207"/>
      <c r="E137" s="205"/>
      <c r="F137" s="205"/>
    </row>
    <row r="138" spans="2:6" ht="15">
      <c r="B138" s="205"/>
      <c r="C138" s="205"/>
      <c r="D138" s="207"/>
      <c r="E138" s="205"/>
      <c r="F138" s="205"/>
    </row>
    <row r="139" spans="2:6" ht="15">
      <c r="B139" s="205"/>
      <c r="C139" s="205"/>
      <c r="D139" s="207"/>
      <c r="E139" s="205"/>
      <c r="F139" s="205"/>
    </row>
    <row r="140" spans="2:6" ht="15">
      <c r="B140" s="205"/>
      <c r="C140" s="205"/>
      <c r="D140" s="207"/>
      <c r="E140" s="205"/>
      <c r="F140" s="205"/>
    </row>
    <row r="141" spans="2:6" ht="15">
      <c r="B141" s="205"/>
      <c r="C141" s="205"/>
      <c r="D141" s="207"/>
      <c r="E141" s="205"/>
      <c r="F141" s="205"/>
    </row>
    <row r="142" spans="2:6" ht="15">
      <c r="B142" s="205"/>
      <c r="C142" s="205"/>
      <c r="D142" s="207"/>
      <c r="E142" s="205"/>
      <c r="F142" s="205"/>
    </row>
    <row r="143" spans="2:6" ht="15">
      <c r="B143" s="205"/>
      <c r="C143" s="205"/>
      <c r="D143" s="207"/>
      <c r="E143" s="205"/>
      <c r="F143" s="205"/>
    </row>
    <row r="144" spans="2:6" ht="15">
      <c r="B144" s="205"/>
      <c r="C144" s="205"/>
      <c r="D144" s="207"/>
      <c r="E144" s="205"/>
      <c r="F144" s="205"/>
    </row>
    <row r="145" spans="2:6" ht="15">
      <c r="B145" s="205"/>
      <c r="C145" s="205"/>
      <c r="D145" s="207"/>
      <c r="E145" s="205"/>
      <c r="F145" s="205"/>
    </row>
    <row r="146" spans="2:6" ht="15">
      <c r="B146" s="205"/>
      <c r="C146" s="205"/>
      <c r="D146" s="207"/>
      <c r="E146" s="205"/>
      <c r="F146" s="205"/>
    </row>
    <row r="147" spans="2:6" ht="15">
      <c r="B147" s="205"/>
      <c r="C147" s="205"/>
      <c r="D147" s="207"/>
      <c r="E147" s="205"/>
      <c r="F147" s="205"/>
    </row>
    <row r="148" spans="2:6" ht="15">
      <c r="B148" s="205"/>
      <c r="C148" s="205"/>
      <c r="D148" s="207"/>
      <c r="E148" s="205"/>
      <c r="F148" s="205"/>
    </row>
    <row r="149" spans="2:6" ht="15">
      <c r="B149" s="205"/>
      <c r="C149" s="205"/>
      <c r="D149" s="207"/>
      <c r="E149" s="205"/>
      <c r="F149" s="205"/>
    </row>
    <row r="150" spans="2:6" ht="15">
      <c r="B150" s="205"/>
      <c r="C150" s="205"/>
      <c r="D150" s="207"/>
      <c r="E150" s="205"/>
      <c r="F150" s="205"/>
    </row>
    <row r="151" spans="2:6" ht="15">
      <c r="B151" s="205"/>
      <c r="C151" s="205"/>
      <c r="D151" s="207"/>
      <c r="E151" s="205"/>
      <c r="F151" s="205"/>
    </row>
    <row r="152" spans="2:6" ht="15">
      <c r="B152" s="205"/>
      <c r="C152" s="205"/>
      <c r="D152" s="207"/>
      <c r="E152" s="205"/>
      <c r="F152" s="205"/>
    </row>
    <row r="153" spans="2:6" ht="15">
      <c r="B153" s="205"/>
      <c r="C153" s="205"/>
      <c r="D153" s="207"/>
      <c r="E153" s="205"/>
      <c r="F153" s="205"/>
    </row>
    <row r="154" spans="2:6" ht="15">
      <c r="B154" s="205"/>
      <c r="C154" s="205"/>
      <c r="D154" s="207"/>
      <c r="E154" s="205"/>
      <c r="F154" s="205"/>
    </row>
    <row r="155" spans="2:6" ht="15">
      <c r="B155" s="205"/>
      <c r="C155" s="205"/>
      <c r="D155" s="207"/>
      <c r="E155" s="205"/>
      <c r="F155" s="205"/>
    </row>
    <row r="156" spans="2:6" ht="15">
      <c r="B156" s="205"/>
      <c r="C156" s="205"/>
      <c r="D156" s="207"/>
      <c r="E156" s="205"/>
      <c r="F156" s="205"/>
    </row>
    <row r="157" spans="2:6" ht="15">
      <c r="B157" s="205"/>
      <c r="C157" s="205"/>
      <c r="D157" s="207"/>
      <c r="E157" s="205"/>
      <c r="F157" s="205"/>
    </row>
    <row r="158" spans="2:6" ht="15">
      <c r="B158" s="205"/>
      <c r="C158" s="205"/>
      <c r="D158" s="207"/>
      <c r="E158" s="205"/>
      <c r="F158" s="205"/>
    </row>
    <row r="159" spans="2:6" ht="15">
      <c r="B159" s="205"/>
      <c r="C159" s="205"/>
      <c r="D159" s="207"/>
      <c r="E159" s="205"/>
      <c r="F159" s="205"/>
    </row>
    <row r="160" spans="2:6" ht="15">
      <c r="B160" s="205"/>
      <c r="C160" s="205"/>
      <c r="D160" s="207"/>
      <c r="E160" s="205"/>
      <c r="F160" s="205"/>
    </row>
    <row r="161" spans="2:6" ht="15">
      <c r="B161" s="205"/>
      <c r="C161" s="205"/>
      <c r="D161" s="207"/>
      <c r="E161" s="205"/>
      <c r="F161" s="205"/>
    </row>
    <row r="162" spans="2:6" ht="15">
      <c r="B162" s="205"/>
      <c r="C162" s="205"/>
      <c r="D162" s="207"/>
      <c r="E162" s="205"/>
      <c r="F162" s="205"/>
    </row>
    <row r="163" spans="2:6" ht="15">
      <c r="B163" s="205"/>
      <c r="C163" s="205"/>
      <c r="D163" s="207"/>
      <c r="E163" s="205"/>
      <c r="F163" s="205"/>
    </row>
    <row r="164" spans="2:6" ht="15">
      <c r="B164" s="205"/>
      <c r="C164" s="205"/>
      <c r="D164" s="207"/>
      <c r="E164" s="205"/>
      <c r="F164" s="205"/>
    </row>
    <row r="165" spans="2:6" ht="15">
      <c r="B165" s="205"/>
      <c r="C165" s="205"/>
      <c r="D165" s="207"/>
      <c r="E165" s="205"/>
      <c r="F165" s="205"/>
    </row>
    <row r="166" spans="2:6" ht="15">
      <c r="B166" s="205"/>
      <c r="C166" s="205"/>
      <c r="D166" s="207"/>
      <c r="E166" s="205"/>
      <c r="F166" s="205"/>
    </row>
    <row r="167" spans="2:6" ht="15">
      <c r="B167" s="205"/>
      <c r="C167" s="205"/>
      <c r="D167" s="207"/>
      <c r="E167" s="205"/>
      <c r="F167" s="205"/>
    </row>
    <row r="168" spans="2:6" ht="15">
      <c r="B168" s="205"/>
      <c r="C168" s="205"/>
      <c r="D168" s="207"/>
      <c r="E168" s="205"/>
      <c r="F168" s="205"/>
    </row>
    <row r="169" spans="2:6" ht="15">
      <c r="B169" s="205"/>
      <c r="C169" s="205"/>
      <c r="D169" s="207"/>
      <c r="E169" s="205"/>
      <c r="F169" s="205"/>
    </row>
    <row r="170" spans="2:6" ht="15">
      <c r="B170" s="205"/>
      <c r="C170" s="205"/>
      <c r="D170" s="207"/>
      <c r="E170" s="205"/>
      <c r="F170" s="205"/>
    </row>
    <row r="171" spans="2:6" ht="15">
      <c r="B171" s="205"/>
      <c r="C171" s="205"/>
      <c r="D171" s="207"/>
      <c r="E171" s="205"/>
      <c r="F171" s="205"/>
    </row>
    <row r="172" spans="2:6" ht="15">
      <c r="B172" s="205"/>
      <c r="C172" s="205"/>
      <c r="D172" s="207"/>
      <c r="E172" s="205"/>
      <c r="F172" s="205"/>
    </row>
    <row r="173" spans="2:6" ht="15">
      <c r="B173" s="205"/>
      <c r="C173" s="205"/>
      <c r="D173" s="207"/>
      <c r="E173" s="205"/>
      <c r="F173" s="205"/>
    </row>
    <row r="174" spans="2:6" ht="15">
      <c r="B174" s="205"/>
      <c r="C174" s="205"/>
      <c r="D174" s="207"/>
      <c r="E174" s="205"/>
      <c r="F174" s="205"/>
    </row>
    <row r="175" spans="2:6" ht="15">
      <c r="B175" s="205"/>
      <c r="C175" s="205"/>
      <c r="D175" s="207"/>
      <c r="E175" s="205"/>
      <c r="F175" s="205"/>
    </row>
    <row r="176" spans="2:6" ht="15">
      <c r="B176" s="205"/>
      <c r="C176" s="205"/>
      <c r="D176" s="207"/>
      <c r="E176" s="205"/>
      <c r="F176" s="205"/>
    </row>
    <row r="177" spans="2:6" ht="15">
      <c r="B177" s="205"/>
      <c r="C177" s="205"/>
      <c r="D177" s="207"/>
      <c r="E177" s="205"/>
      <c r="F177" s="205"/>
    </row>
    <row r="178" spans="2:6" ht="15">
      <c r="B178" s="205"/>
      <c r="C178" s="205"/>
      <c r="D178" s="207"/>
      <c r="E178" s="205"/>
      <c r="F178" s="205"/>
    </row>
    <row r="179" spans="2:6" ht="15">
      <c r="B179" s="205"/>
      <c r="C179" s="205"/>
      <c r="D179" s="207"/>
      <c r="E179" s="205"/>
      <c r="F179" s="205"/>
    </row>
    <row r="180" spans="2:6" ht="15">
      <c r="B180" s="205"/>
      <c r="C180" s="205"/>
      <c r="D180" s="207"/>
      <c r="E180" s="205"/>
      <c r="F180" s="205"/>
    </row>
    <row r="181" spans="2:6" ht="15">
      <c r="B181" s="205"/>
      <c r="C181" s="205"/>
      <c r="D181" s="207"/>
      <c r="E181" s="205"/>
      <c r="F181" s="205"/>
    </row>
    <row r="182" spans="2:6" ht="15">
      <c r="B182" s="205"/>
      <c r="C182" s="205"/>
      <c r="D182" s="207"/>
      <c r="E182" s="205"/>
      <c r="F182" s="205"/>
    </row>
    <row r="183" spans="2:6" ht="15">
      <c r="B183" s="205"/>
      <c r="C183" s="205"/>
      <c r="D183" s="207"/>
      <c r="E183" s="205"/>
      <c r="F183" s="205"/>
    </row>
    <row r="353" ht="15" hidden="1"/>
    <row r="356" ht="15">
      <c r="A356" s="247" t="s">
        <v>60</v>
      </c>
    </row>
    <row r="358" ht="15">
      <c r="J358" t="s">
        <v>61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</cp:lastModifiedBy>
  <cp:lastPrinted>2014-09-30T14:07:09Z</cp:lastPrinted>
  <dcterms:created xsi:type="dcterms:W3CDTF">2010-08-24T10:15:51Z</dcterms:created>
  <dcterms:modified xsi:type="dcterms:W3CDTF">2014-12-01T16:34:40Z</dcterms:modified>
  <cp:category/>
  <cp:version/>
  <cp:contentType/>
  <cp:contentStatus/>
</cp:coreProperties>
</file>