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5" windowHeight="9165" activeTab="0"/>
  </bookViews>
  <sheets>
    <sheet name="1. liga" sheetId="1" r:id="rId1"/>
    <sheet name="2. liga" sheetId="2" r:id="rId2"/>
    <sheet name="3. liga" sheetId="3" r:id="rId3"/>
    <sheet name="4. liga" sheetId="4" r:id="rId4"/>
    <sheet name="rozpis" sheetId="5" r:id="rId5"/>
    <sheet name="tabulky" sheetId="6" r:id="rId6"/>
  </sheets>
  <definedNames>
    <definedName name="_xlnm.Print_Area" localSheetId="4">'rozpis'!$A$1:$H$45</definedName>
    <definedName name="_xlnm.Print_Area" localSheetId="5">'tabulky'!$A$1:$AB$29</definedName>
  </definedNames>
  <calcPr fullCalcOnLoad="1"/>
</workbook>
</file>

<file path=xl/sharedStrings.xml><?xml version="1.0" encoding="utf-8"?>
<sst xmlns="http://schemas.openxmlformats.org/spreadsheetml/2006/main" count="356" uniqueCount="80">
  <si>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</si>
  <si>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</si>
  <si>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</si>
  <si>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</si>
  <si>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</si>
  <si>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</si>
  <si>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</si>
  <si>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</si>
  <si>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</si>
  <si>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</si>
  <si>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</si>
  <si>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</si>
  <si>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</si>
  <si>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</si>
  <si>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</si>
  <si>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</si>
  <si>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</si>
  <si>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</si>
  <si>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</si>
  <si>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</si>
  <si>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</si>
  <si>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</si>
  <si>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</si>
  <si>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</si>
  <si>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</si>
  <si>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</si>
  <si>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skóre</t>
  </si>
  <si>
    <t>5-1</t>
  </si>
  <si>
    <t>4-5</t>
  </si>
  <si>
    <t>3-5</t>
  </si>
  <si>
    <t>5-2</t>
  </si>
  <si>
    <t>Ruman Milan</t>
  </si>
  <si>
    <t>datum</t>
  </si>
  <si>
    <t>domací</t>
  </si>
  <si>
    <t>host</t>
  </si>
  <si>
    <t>výsledek</t>
  </si>
  <si>
    <t>A</t>
  </si>
  <si>
    <t>B</t>
  </si>
  <si>
    <t>C</t>
  </si>
  <si>
    <t>D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</si>
  <si>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</si>
  <si>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</si>
  <si>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</si>
  <si>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</si>
  <si>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</si>
  <si>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</si>
  <si>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E</t>
  </si>
  <si>
    <t>1. liga</t>
  </si>
  <si>
    <t>2. liga</t>
  </si>
  <si>
    <t>3. liga</t>
  </si>
  <si>
    <t>4. liga</t>
  </si>
  <si>
    <t>skore</t>
  </si>
  <si>
    <t>Überall Dan</t>
  </si>
  <si>
    <t>Šiška Zdeněk</t>
  </si>
  <si>
    <t>Überall Roman</t>
  </si>
  <si>
    <t>Konečný Dan</t>
  </si>
  <si>
    <t>Štefaník Drahoslav</t>
  </si>
  <si>
    <t>Krajíček Aleš</t>
  </si>
  <si>
    <t>Gažík David</t>
  </si>
  <si>
    <t>Koudela Adam</t>
  </si>
  <si>
    <t>Tomeček Josef</t>
  </si>
  <si>
    <t>Hrnčiřík Pavel</t>
  </si>
  <si>
    <t>Pinďák Pavel</t>
  </si>
  <si>
    <t>Máša Luděk</t>
  </si>
  <si>
    <t>Matula Martin</t>
  </si>
  <si>
    <t>Koudela Vladimír</t>
  </si>
  <si>
    <t>Műnster Jaromír</t>
  </si>
  <si>
    <t>Klimák Jan</t>
  </si>
  <si>
    <t>Masař Jakub</t>
  </si>
  <si>
    <t>1.↑</t>
  </si>
  <si>
    <t>2.↑</t>
  </si>
  <si>
    <t>3.↑</t>
  </si>
  <si>
    <t>4.↓</t>
  </si>
  <si>
    <t>5.•</t>
  </si>
  <si>
    <t>4.•</t>
  </si>
  <si>
    <t>1.•</t>
  </si>
  <si>
    <t>2.•</t>
  </si>
  <si>
    <t>3.•</t>
  </si>
  <si>
    <t>5.↓</t>
  </si>
  <si>
    <t>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</si>
</sst>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3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i/>
      <sz val="14"/>
      <color indexed="8"/>
      <name val="Calibri"/>
      <family val="2"/>
    </font>
    <font>
      <sz val="17"/>
      <color indexed="8"/>
      <name val="Calibri"/>
      <family val="2"/>
    </font>
    <font>
      <sz val="16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54"/>
      <color indexed="9"/>
      <name val="Calibri"/>
      <family val="2"/>
    </font>
    <font>
      <b/>
      <sz val="48"/>
      <color indexed="10"/>
      <name val="Calibri"/>
      <family val="2"/>
    </font>
    <font>
      <b/>
      <sz val="28"/>
      <color indexed="10"/>
      <name val="Calibri"/>
      <family val="2"/>
    </font>
    <font>
      <sz val="28"/>
      <color indexed="8"/>
      <name val="Calibri"/>
      <family val="2"/>
    </font>
    <font>
      <b/>
      <sz val="54"/>
      <color indexed="9"/>
      <name val="Calibri"/>
      <family val="2"/>
    </font>
    <font>
      <sz val="20"/>
      <color indexed="8"/>
      <name val="Calibri"/>
      <family val="2"/>
    </font>
    <font>
      <b/>
      <sz val="24"/>
      <color indexed="10"/>
      <name val="Calibri"/>
      <family val="2"/>
    </font>
    <font>
      <b/>
      <sz val="48"/>
      <color indexed="13"/>
      <name val="Calibri"/>
      <family val="2"/>
    </font>
    <font>
      <b/>
      <sz val="28"/>
      <color indexed="13"/>
      <name val="Calibri"/>
      <family val="2"/>
    </font>
    <font>
      <b/>
      <sz val="48"/>
      <color indexed="2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i/>
      <sz val="14"/>
      <color theme="1"/>
      <name val="Calibri"/>
      <family val="2"/>
    </font>
    <font>
      <sz val="17"/>
      <color theme="1"/>
      <name val="Calibri"/>
      <family val="2"/>
    </font>
    <font>
      <sz val="16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FFF00"/>
        <bgColor indexed="64"/>
      </patternFill>
    </fill>
  </fills>
  <borders count="2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double">
        <color rgb="FF00B050"/>
      </right>
      <top/>
      <bottom>
        <color indexed="63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 style="thin">
        <color rgb="FF00B050"/>
      </left>
      <right>
        <color indexed="63"/>
      </right>
      <top style="double">
        <color rgb="FF00B050"/>
      </top>
      <bottom>
        <color indexed="63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/>
      <right/>
      <top/>
      <bottom style="medium"/>
    </border>
    <border>
      <left/>
      <right/>
      <top style="thin">
        <color rgb="FF9900CC"/>
      </top>
      <bottom/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medium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 style="medium">
        <color rgb="FF0070C0"/>
      </right>
      <top/>
      <bottom/>
    </border>
    <border>
      <left style="medium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 style="thin">
        <color rgb="FFFF0000"/>
      </right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/>
      <right style="medium">
        <color rgb="FFFF0000"/>
      </right>
      <top style="double">
        <color rgb="FFFF0000"/>
      </top>
      <bottom style="thin">
        <color rgb="FFFF000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medium">
        <color rgb="FFFF0000"/>
      </right>
      <top/>
      <bottom style="thin">
        <color rgb="FFFF0000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/>
      <right style="medium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medium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/>
      <bottom style="thin">
        <color rgb="FF7030A0"/>
      </bottom>
    </border>
    <border>
      <left style="double">
        <color rgb="FF7030A0"/>
      </left>
      <right/>
      <top/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 style="medium">
        <color rgb="FF7030A0"/>
      </right>
      <top/>
      <bottom style="thin">
        <color rgb="FF7030A0"/>
      </bottom>
    </border>
    <border>
      <left>
        <color indexed="63"/>
      </left>
      <right style="double">
        <color rgb="FF00B050"/>
      </right>
      <top style="thin">
        <color rgb="FF00B050"/>
      </top>
      <bottom style="thin">
        <color rgb="FF00B050"/>
      </bottom>
    </border>
    <border>
      <left/>
      <right style="double">
        <color rgb="FF7030A0"/>
      </right>
      <top/>
      <bottom style="medium">
        <color rgb="FF7030A0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/>
      <right style="double">
        <color rgb="FF00B050"/>
      </right>
      <top>
        <color indexed="63"/>
      </top>
      <bottom style="medium">
        <color rgb="FF00B050"/>
      </bottom>
    </border>
    <border>
      <left/>
      <right/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medium">
        <color rgb="FF00B050"/>
      </bottom>
    </border>
    <border>
      <left style="double">
        <color rgb="FF00B050"/>
      </left>
      <right>
        <color indexed="63"/>
      </right>
      <top>
        <color indexed="63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/>
      <bottom style="thin">
        <color rgb="FFFF0000"/>
      </bottom>
    </border>
    <border>
      <left style="double">
        <color rgb="FFFF0000"/>
      </left>
      <right/>
      <top/>
      <bottom style="thin">
        <color rgb="FFFF0000"/>
      </bottom>
    </border>
    <border>
      <left style="double">
        <color rgb="FFFF0000"/>
      </left>
      <right/>
      <top style="double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double">
        <color rgb="FFFF0000"/>
      </right>
      <top style="thin">
        <color rgb="FFFF0000"/>
      </top>
      <bottom/>
    </border>
    <border>
      <left style="double">
        <color rgb="FFFF0000"/>
      </left>
      <right/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/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 style="thin">
        <color rgb="FFFF0000"/>
      </top>
      <bottom style="medium">
        <color rgb="FFFF000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/>
      <right/>
      <top style="thin">
        <color rgb="FFFF0000"/>
      </top>
      <bottom/>
    </border>
    <border>
      <left style="double">
        <color rgb="FFFF0000"/>
      </left>
      <right/>
      <top style="thin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/>
      <right style="thin">
        <color rgb="FFFF0000"/>
      </right>
      <top style="thin">
        <color rgb="FFFF0000"/>
      </top>
      <bottom style="medium">
        <color rgb="FFFF0000"/>
      </bottom>
    </border>
    <border>
      <left/>
      <right style="double">
        <color rgb="FFFF0000"/>
      </right>
      <top/>
      <bottom style="thin">
        <color rgb="FFFF0000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 style="thin">
        <color rgb="FFFF0000"/>
      </top>
      <bottom/>
    </border>
    <border>
      <left style="double">
        <color rgb="FF0070C0"/>
      </left>
      <right>
        <color indexed="63"/>
      </right>
      <top style="thin">
        <color rgb="FF0070C0"/>
      </top>
      <bottom>
        <color indexed="63"/>
      </bottom>
    </border>
    <border>
      <left style="double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double">
        <color rgb="FF0070C0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>
        <color indexed="63"/>
      </left>
      <right style="double">
        <color rgb="FF0070C0"/>
      </right>
      <top>
        <color indexed="63"/>
      </top>
      <bottom>
        <color indexed="63"/>
      </bottom>
    </border>
    <border>
      <left>
        <color indexed="63"/>
      </left>
      <right style="double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00B050"/>
      </bottom>
    </border>
    <border>
      <left>
        <color indexed="63"/>
      </left>
      <right style="thin">
        <color rgb="FFB2B2B2"/>
      </right>
      <top style="thin">
        <color rgb="FFB2B2B2"/>
      </top>
      <bottom style="medium">
        <color rgb="FF00B050"/>
      </bottom>
    </border>
    <border>
      <left style="double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 style="thin">
        <color rgb="FF00B050"/>
      </top>
      <bottom style="medium">
        <color rgb="FF00B050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0" fillId="25" borderId="0" applyFont="0" applyBorder="0" applyAlignment="0">
      <protection/>
    </xf>
    <xf numFmtId="0" fontId="54" fillId="0" borderId="0" applyNumberFormat="0" applyFill="0" applyBorder="0" applyAlignment="0" applyProtection="0"/>
    <xf numFmtId="0" fontId="55" fillId="26" borderId="8" applyNumberFormat="0" applyAlignment="0" applyProtection="0"/>
    <xf numFmtId="0" fontId="56" fillId="27" borderId="8" applyNumberFormat="0" applyAlignment="0" applyProtection="0"/>
    <xf numFmtId="0" fontId="57" fillId="27" borderId="9" applyNumberFormat="0" applyAlignment="0" applyProtection="0"/>
    <xf numFmtId="0" fontId="58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</cellStyleXfs>
  <cellXfs count="558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9" fillId="34" borderId="10" xfId="0" applyFont="1" applyFill="1" applyBorder="1" applyAlignment="1">
      <alignment/>
    </xf>
    <xf numFmtId="0" fontId="60" fillId="34" borderId="11" xfId="0" applyFont="1" applyFill="1" applyBorder="1" applyAlignment="1">
      <alignment/>
    </xf>
    <xf numFmtId="0" fontId="59" fillId="35" borderId="12" xfId="0" applyFont="1" applyFill="1" applyBorder="1" applyAlignment="1">
      <alignment/>
    </xf>
    <xf numFmtId="0" fontId="60" fillId="35" borderId="13" xfId="0" applyFont="1" applyFill="1" applyBorder="1" applyAlignment="1">
      <alignment/>
    </xf>
    <xf numFmtId="49" fontId="61" fillId="25" borderId="14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9" fillId="36" borderId="0" xfId="0" applyFont="1" applyFill="1" applyAlignment="1">
      <alignment/>
    </xf>
    <xf numFmtId="0" fontId="62" fillId="36" borderId="0" xfId="0" applyFont="1" applyFill="1" applyBorder="1" applyAlignment="1">
      <alignment/>
    </xf>
    <xf numFmtId="0" fontId="63" fillId="36" borderId="0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49" fontId="59" fillId="36" borderId="0" xfId="0" applyNumberFormat="1" applyFont="1" applyFill="1" applyAlignment="1">
      <alignment horizontal="center"/>
    </xf>
    <xf numFmtId="49" fontId="59" fillId="36" borderId="0" xfId="0" applyNumberFormat="1" applyFont="1" applyFill="1" applyBorder="1" applyAlignment="1">
      <alignment horizontal="center" vertical="center"/>
    </xf>
    <xf numFmtId="49" fontId="59" fillId="36" borderId="0" xfId="0" applyNumberFormat="1" applyFont="1" applyFill="1" applyAlignment="1">
      <alignment horizontal="center" vertical="center"/>
    </xf>
    <xf numFmtId="0" fontId="0" fillId="25" borderId="15" xfId="50" applyFont="1" applyBorder="1" applyAlignment="1">
      <alignment/>
      <protection/>
    </xf>
    <xf numFmtId="0" fontId="0" fillId="25" borderId="16" xfId="50" applyFont="1" applyBorder="1" applyAlignment="1">
      <alignment/>
      <protection/>
    </xf>
    <xf numFmtId="49" fontId="59" fillId="36" borderId="0" xfId="0" applyNumberFormat="1" applyFont="1" applyFill="1" applyBorder="1" applyAlignment="1">
      <alignment horizontal="center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61" fillId="25" borderId="16" xfId="0" applyNumberFormat="1" applyFont="1" applyFill="1" applyBorder="1" applyAlignment="1">
      <alignment horizontal="center"/>
    </xf>
    <xf numFmtId="49" fontId="61" fillId="25" borderId="14" xfId="34" applyNumberFormat="1" applyFont="1" applyFill="1" applyBorder="1" applyAlignment="1">
      <alignment horizontal="center"/>
    </xf>
    <xf numFmtId="0" fontId="61" fillId="25" borderId="14" xfId="0" applyNumberFormat="1" applyFont="1" applyFill="1" applyBorder="1" applyAlignment="1">
      <alignment horizontal="center"/>
    </xf>
    <xf numFmtId="0" fontId="61" fillId="25" borderId="17" xfId="0" applyNumberFormat="1" applyFont="1" applyFill="1" applyBorder="1" applyAlignment="1">
      <alignment horizontal="center"/>
    </xf>
    <xf numFmtId="0" fontId="0" fillId="25" borderId="17" xfId="50" applyFont="1" applyBorder="1" applyAlignment="1">
      <alignment horizontal="left"/>
      <protection/>
    </xf>
    <xf numFmtId="0" fontId="61" fillId="25" borderId="18" xfId="0" applyNumberFormat="1" applyFont="1" applyFill="1" applyBorder="1" applyAlignment="1" applyProtection="1">
      <alignment horizontal="center" vertical="center"/>
      <protection locked="0"/>
    </xf>
    <xf numFmtId="0" fontId="61" fillId="25" borderId="19" xfId="0" applyNumberFormat="1" applyFont="1" applyFill="1" applyBorder="1" applyAlignment="1" applyProtection="1">
      <alignment horizontal="center" vertical="center"/>
      <protection locked="0"/>
    </xf>
    <xf numFmtId="0" fontId="61" fillId="25" borderId="20" xfId="0" applyNumberFormat="1" applyFont="1" applyFill="1" applyBorder="1" applyAlignment="1" applyProtection="1">
      <alignment horizontal="center" vertical="center"/>
      <protection locked="0"/>
    </xf>
    <xf numFmtId="0" fontId="61" fillId="25" borderId="21" xfId="0" applyNumberFormat="1" applyFont="1" applyFill="1" applyBorder="1" applyAlignment="1" applyProtection="1">
      <alignment horizontal="center" vertical="center"/>
      <protection locked="0"/>
    </xf>
    <xf numFmtId="0" fontId="61" fillId="25" borderId="16" xfId="0" applyNumberFormat="1" applyFont="1" applyFill="1" applyBorder="1" applyAlignment="1" applyProtection="1">
      <alignment horizontal="center" vertical="center"/>
      <protection locked="0"/>
    </xf>
    <xf numFmtId="0" fontId="61" fillId="25" borderId="17" xfId="0" applyNumberFormat="1" applyFont="1" applyFill="1" applyBorder="1" applyAlignment="1" applyProtection="1">
      <alignment horizontal="center" vertical="center"/>
      <protection locked="0"/>
    </xf>
    <xf numFmtId="0" fontId="61" fillId="25" borderId="15" xfId="0" applyNumberFormat="1" applyFont="1" applyFill="1" applyBorder="1" applyAlignment="1" applyProtection="1">
      <alignment vertical="center"/>
      <protection/>
    </xf>
    <xf numFmtId="0" fontId="61" fillId="25" borderId="16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64" fillId="25" borderId="22" xfId="50" applyNumberFormat="1" applyFont="1" applyBorder="1" applyAlignment="1">
      <alignment horizontal="center" vertical="center"/>
      <protection/>
    </xf>
    <xf numFmtId="0" fontId="61" fillId="25" borderId="23" xfId="50" applyNumberFormat="1" applyFont="1" applyBorder="1" applyAlignment="1">
      <alignment horizontal="center" vertical="center"/>
      <protection/>
    </xf>
    <xf numFmtId="0" fontId="61" fillId="25" borderId="24" xfId="50" applyFont="1" applyBorder="1" applyAlignment="1">
      <alignment horizontal="center"/>
      <protection/>
    </xf>
    <xf numFmtId="0" fontId="61" fillId="25" borderId="18" xfId="50" applyFont="1" applyBorder="1" applyAlignment="1">
      <alignment horizontal="center"/>
      <protection/>
    </xf>
    <xf numFmtId="0" fontId="61" fillId="25" borderId="15" xfId="50" applyFont="1" applyBorder="1" applyAlignment="1">
      <alignment horizontal="center"/>
      <protection/>
    </xf>
    <xf numFmtId="0" fontId="61" fillId="25" borderId="19" xfId="50" applyFont="1" applyBorder="1" applyAlignment="1">
      <alignment horizontal="center"/>
      <protection/>
    </xf>
    <xf numFmtId="0" fontId="65" fillId="25" borderId="25" xfId="0" applyFont="1" applyFill="1" applyBorder="1" applyAlignment="1" applyProtection="1">
      <alignment horizontal="left" indent="1"/>
      <protection locked="0"/>
    </xf>
    <xf numFmtId="0" fontId="65" fillId="25" borderId="26" xfId="0" applyFont="1" applyFill="1" applyBorder="1" applyAlignment="1" applyProtection="1">
      <alignment horizontal="left" indent="1"/>
      <protection locked="0"/>
    </xf>
    <xf numFmtId="0" fontId="66" fillId="34" borderId="27" xfId="0" applyNumberFormat="1" applyFont="1" applyFill="1" applyBorder="1" applyAlignment="1">
      <alignment horizontal="center" vertical="center"/>
    </xf>
    <xf numFmtId="0" fontId="65" fillId="25" borderId="0" xfId="50" applyNumberFormat="1" applyFont="1" applyBorder="1" applyAlignment="1">
      <alignment horizontal="center" vertical="center"/>
      <protection/>
    </xf>
    <xf numFmtId="0" fontId="65" fillId="25" borderId="28" xfId="50" applyNumberFormat="1" applyFont="1" applyBorder="1" applyAlignment="1" applyProtection="1">
      <alignment horizontal="center" vertical="center"/>
      <protection locked="0"/>
    </xf>
    <xf numFmtId="0" fontId="65" fillId="25" borderId="29" xfId="50" applyNumberFormat="1" applyFont="1" applyBorder="1" applyAlignment="1">
      <alignment horizontal="center" vertical="center"/>
      <protection/>
    </xf>
    <xf numFmtId="0" fontId="65" fillId="25" borderId="30" xfId="50" applyNumberFormat="1" applyFont="1" applyBorder="1" applyAlignment="1">
      <alignment horizontal="right" vertical="center"/>
      <protection/>
    </xf>
    <xf numFmtId="0" fontId="65" fillId="25" borderId="30" xfId="50" applyNumberFormat="1" applyFont="1" applyBorder="1" applyAlignment="1">
      <alignment horizontal="left" vertical="center"/>
      <protection/>
    </xf>
    <xf numFmtId="0" fontId="65" fillId="25" borderId="31" xfId="50" applyNumberFormat="1" applyFont="1" applyBorder="1" applyAlignment="1">
      <alignment horizontal="center" vertical="center"/>
      <protection/>
    </xf>
    <xf numFmtId="0" fontId="67" fillId="25" borderId="18" xfId="50" applyFont="1" applyBorder="1" applyAlignment="1">
      <alignment horizontal="center" vertical="top"/>
      <protection/>
    </xf>
    <xf numFmtId="0" fontId="67" fillId="25" borderId="15" xfId="50" applyFont="1" applyBorder="1" applyAlignment="1">
      <alignment horizontal="left" vertical="top"/>
      <protection/>
    </xf>
    <xf numFmtId="0" fontId="67" fillId="25" borderId="15" xfId="50" applyFont="1" applyBorder="1" applyAlignment="1">
      <alignment horizontal="center" vertical="center"/>
      <protection/>
    </xf>
    <xf numFmtId="0" fontId="68" fillId="25" borderId="15" xfId="50" applyFont="1" applyBorder="1" applyAlignment="1">
      <alignment horizontal="center" vertical="center"/>
      <protection/>
    </xf>
    <xf numFmtId="0" fontId="68" fillId="25" borderId="15" xfId="50" applyFont="1" applyBorder="1" applyAlignment="1">
      <alignment horizontal="left" vertical="center"/>
      <protection/>
    </xf>
    <xf numFmtId="0" fontId="54" fillId="25" borderId="15" xfId="50" applyFont="1" applyBorder="1" applyAlignment="1">
      <alignment horizontal="center"/>
      <protection/>
    </xf>
    <xf numFmtId="0" fontId="54" fillId="25" borderId="15" xfId="50" applyFont="1" applyBorder="1" applyAlignment="1">
      <alignment horizontal="left"/>
      <protection/>
    </xf>
    <xf numFmtId="0" fontId="54" fillId="25" borderId="19" xfId="50" applyFont="1" applyBorder="1" applyAlignment="1">
      <alignment/>
      <protection/>
    </xf>
    <xf numFmtId="0" fontId="0" fillId="36" borderId="0" xfId="0" applyFill="1" applyAlignment="1" applyProtection="1">
      <alignment/>
      <protection/>
    </xf>
    <xf numFmtId="0" fontId="65" fillId="25" borderId="0" xfId="50" applyNumberFormat="1" applyFont="1" applyBorder="1" applyAlignment="1">
      <alignment horizontal="right" vertical="center"/>
      <protection/>
    </xf>
    <xf numFmtId="0" fontId="61" fillId="25" borderId="0" xfId="50" applyFont="1" applyBorder="1" applyAlignment="1">
      <alignment horizontal="center"/>
      <protection/>
    </xf>
    <xf numFmtId="0" fontId="64" fillId="25" borderId="32" xfId="50" applyNumberFormat="1" applyFont="1" applyBorder="1" applyAlignment="1">
      <alignment horizontal="center" vertical="center"/>
      <protection/>
    </xf>
    <xf numFmtId="0" fontId="61" fillId="25" borderId="33" xfId="50" applyNumberFormat="1" applyFont="1" applyBorder="1" applyAlignment="1">
      <alignment horizontal="center" vertical="center"/>
      <protection/>
    </xf>
    <xf numFmtId="0" fontId="59" fillId="25" borderId="34" xfId="0" applyFont="1" applyFill="1" applyBorder="1" applyAlignment="1">
      <alignment horizontal="center"/>
    </xf>
    <xf numFmtId="0" fontId="66" fillId="35" borderId="35" xfId="0" applyNumberFormat="1" applyFont="1" applyFill="1" applyBorder="1" applyAlignment="1">
      <alignment horizontal="center" vertical="center"/>
    </xf>
    <xf numFmtId="0" fontId="66" fillId="35" borderId="36" xfId="0" applyNumberFormat="1" applyFont="1" applyFill="1" applyBorder="1" applyAlignment="1">
      <alignment horizontal="center" vertical="center"/>
    </xf>
    <xf numFmtId="0" fontId="66" fillId="25" borderId="37" xfId="0" applyNumberFormat="1" applyFont="1" applyFill="1" applyBorder="1" applyAlignment="1">
      <alignment horizontal="center" vertical="center"/>
    </xf>
    <xf numFmtId="0" fontId="65" fillId="25" borderId="38" xfId="50" applyNumberFormat="1" applyFont="1" applyBorder="1" applyAlignment="1">
      <alignment horizontal="right" vertical="center"/>
      <protection/>
    </xf>
    <xf numFmtId="0" fontId="65" fillId="25" borderId="39" xfId="50" applyNumberFormat="1" applyFont="1" applyBorder="1" applyAlignment="1">
      <alignment horizontal="center" vertical="center"/>
      <protection/>
    </xf>
    <xf numFmtId="0" fontId="65" fillId="25" borderId="40" xfId="50" applyNumberFormat="1" applyFont="1" applyBorder="1" applyAlignment="1">
      <alignment horizontal="left" vertical="center"/>
      <protection/>
    </xf>
    <xf numFmtId="0" fontId="65" fillId="25" borderId="41" xfId="50" applyNumberFormat="1" applyFont="1" applyBorder="1" applyAlignment="1">
      <alignment horizontal="center" vertical="center"/>
      <protection/>
    </xf>
    <xf numFmtId="0" fontId="65" fillId="25" borderId="42" xfId="50" applyNumberFormat="1" applyFont="1" applyBorder="1" applyAlignment="1" applyProtection="1">
      <alignment horizontal="center" vertical="center"/>
      <protection locked="0"/>
    </xf>
    <xf numFmtId="0" fontId="59" fillId="25" borderId="43" xfId="0" applyFont="1" applyFill="1" applyBorder="1" applyAlignment="1">
      <alignment horizontal="center"/>
    </xf>
    <xf numFmtId="0" fontId="66" fillId="25" borderId="44" xfId="0" applyNumberFormat="1" applyFont="1" applyFill="1" applyBorder="1" applyAlignment="1">
      <alignment horizontal="center" vertical="center"/>
    </xf>
    <xf numFmtId="0" fontId="66" fillId="35" borderId="45" xfId="0" applyNumberFormat="1" applyFont="1" applyFill="1" applyBorder="1" applyAlignment="1">
      <alignment horizontal="center" vertical="center"/>
    </xf>
    <xf numFmtId="0" fontId="66" fillId="35" borderId="46" xfId="0" applyNumberFormat="1" applyFont="1" applyFill="1" applyBorder="1" applyAlignment="1">
      <alignment horizontal="center" vertical="center"/>
    </xf>
    <xf numFmtId="0" fontId="66" fillId="25" borderId="45" xfId="0" applyNumberFormat="1" applyFont="1" applyFill="1" applyBorder="1" applyAlignment="1">
      <alignment horizontal="center" vertical="center"/>
    </xf>
    <xf numFmtId="0" fontId="65" fillId="25" borderId="44" xfId="50" applyNumberFormat="1" applyFont="1" applyBorder="1" applyAlignment="1">
      <alignment horizontal="right" vertical="center"/>
      <protection/>
    </xf>
    <xf numFmtId="0" fontId="65" fillId="25" borderId="47" xfId="50" applyNumberFormat="1" applyFont="1" applyBorder="1" applyAlignment="1">
      <alignment horizontal="center" vertical="center"/>
      <protection/>
    </xf>
    <xf numFmtId="0" fontId="65" fillId="25" borderId="46" xfId="50" applyNumberFormat="1" applyFont="1" applyBorder="1" applyAlignment="1">
      <alignment horizontal="left" vertical="center"/>
      <protection/>
    </xf>
    <xf numFmtId="0" fontId="65" fillId="25" borderId="48" xfId="50" applyNumberFormat="1" applyFont="1" applyBorder="1" applyAlignment="1">
      <alignment horizontal="center" vertical="center"/>
      <protection/>
    </xf>
    <xf numFmtId="0" fontId="65" fillId="25" borderId="49" xfId="50" applyNumberFormat="1" applyFont="1" applyBorder="1" applyAlignment="1" applyProtection="1">
      <alignment horizontal="center" vertical="center"/>
      <protection locked="0"/>
    </xf>
    <xf numFmtId="0" fontId="65" fillId="25" borderId="50" xfId="0" applyFont="1" applyFill="1" applyBorder="1" applyAlignment="1" applyProtection="1">
      <alignment horizontal="left" vertical="center" indent="1"/>
      <protection locked="0"/>
    </xf>
    <xf numFmtId="0" fontId="66" fillId="35" borderId="47" xfId="0" applyNumberFormat="1" applyFont="1" applyFill="1" applyBorder="1" applyAlignment="1">
      <alignment horizontal="center" vertical="center"/>
    </xf>
    <xf numFmtId="0" fontId="66" fillId="25" borderId="35" xfId="0" applyNumberFormat="1" applyFont="1" applyFill="1" applyBorder="1" applyAlignment="1">
      <alignment horizontal="center" vertical="center"/>
    </xf>
    <xf numFmtId="0" fontId="65" fillId="25" borderId="47" xfId="50" applyNumberFormat="1" applyFont="1" applyBorder="1" applyAlignment="1">
      <alignment horizontal="center"/>
      <protection/>
    </xf>
    <xf numFmtId="0" fontId="65" fillId="25" borderId="49" xfId="50" applyNumberFormat="1" applyFont="1" applyBorder="1" applyAlignment="1" applyProtection="1">
      <alignment horizontal="center"/>
      <protection locked="0"/>
    </xf>
    <xf numFmtId="0" fontId="59" fillId="25" borderId="51" xfId="0" applyFont="1" applyFill="1" applyBorder="1" applyAlignment="1">
      <alignment horizontal="center"/>
    </xf>
    <xf numFmtId="0" fontId="65" fillId="25" borderId="52" xfId="0" applyFont="1" applyFill="1" applyBorder="1" applyAlignment="1" applyProtection="1">
      <alignment horizontal="left" indent="1"/>
      <protection locked="0"/>
    </xf>
    <xf numFmtId="0" fontId="66" fillId="25" borderId="53" xfId="0" applyNumberFormat="1" applyFont="1" applyFill="1" applyBorder="1" applyAlignment="1">
      <alignment horizontal="center" vertical="center"/>
    </xf>
    <xf numFmtId="0" fontId="66" fillId="25" borderId="54" xfId="0" applyNumberFormat="1" applyFont="1" applyFill="1" applyBorder="1" applyAlignment="1">
      <alignment horizontal="center" vertical="center"/>
    </xf>
    <xf numFmtId="0" fontId="66" fillId="35" borderId="54" xfId="0" applyNumberFormat="1" applyFont="1" applyFill="1" applyBorder="1" applyAlignment="1">
      <alignment horizontal="center" vertical="center"/>
    </xf>
    <xf numFmtId="0" fontId="66" fillId="35" borderId="52" xfId="0" applyNumberFormat="1" applyFont="1" applyFill="1" applyBorder="1" applyAlignment="1">
      <alignment horizontal="center" vertical="center"/>
    </xf>
    <xf numFmtId="0" fontId="65" fillId="25" borderId="53" xfId="50" applyNumberFormat="1" applyFont="1" applyBorder="1" applyAlignment="1">
      <alignment horizontal="right" vertical="center"/>
      <protection/>
    </xf>
    <xf numFmtId="0" fontId="65" fillId="25" borderId="55" xfId="50" applyNumberFormat="1" applyFont="1" applyBorder="1" applyAlignment="1">
      <alignment horizontal="center"/>
      <protection/>
    </xf>
    <xf numFmtId="0" fontId="65" fillId="25" borderId="56" xfId="50" applyNumberFormat="1" applyFont="1" applyBorder="1" applyAlignment="1">
      <alignment horizontal="left" vertical="center"/>
      <protection/>
    </xf>
    <xf numFmtId="0" fontId="65" fillId="25" borderId="57" xfId="50" applyNumberFormat="1" applyFont="1" applyBorder="1" applyAlignment="1">
      <alignment horizontal="center" vertical="center"/>
      <protection/>
    </xf>
    <xf numFmtId="0" fontId="65" fillId="25" borderId="58" xfId="50" applyNumberFormat="1" applyFont="1" applyBorder="1" applyAlignment="1" applyProtection="1">
      <alignment horizontal="center"/>
      <protection locked="0"/>
    </xf>
    <xf numFmtId="0" fontId="67" fillId="25" borderId="14" xfId="50" applyFont="1" applyBorder="1" applyAlignment="1">
      <alignment horizontal="center" vertical="top"/>
      <protection/>
    </xf>
    <xf numFmtId="0" fontId="67" fillId="25" borderId="16" xfId="50" applyFont="1" applyBorder="1" applyAlignment="1">
      <alignment horizontal="left" vertical="top"/>
      <protection/>
    </xf>
    <xf numFmtId="0" fontId="67" fillId="25" borderId="16" xfId="50" applyFont="1" applyBorder="1" applyAlignment="1">
      <alignment horizontal="center"/>
      <protection/>
    </xf>
    <xf numFmtId="0" fontId="68" fillId="25" borderId="16" xfId="50" applyFont="1" applyBorder="1" applyAlignment="1">
      <alignment horizontal="center" vertical="center"/>
      <protection/>
    </xf>
    <xf numFmtId="0" fontId="68" fillId="25" borderId="16" xfId="50" applyFont="1" applyBorder="1" applyAlignment="1">
      <alignment horizontal="left" vertical="center"/>
      <protection/>
    </xf>
    <xf numFmtId="0" fontId="54" fillId="25" borderId="16" xfId="50" applyFont="1" applyBorder="1" applyAlignment="1">
      <alignment horizontal="center"/>
      <protection/>
    </xf>
    <xf numFmtId="0" fontId="54" fillId="25" borderId="16" xfId="50" applyFont="1" applyBorder="1" applyAlignment="1">
      <alignment horizontal="left"/>
      <protection/>
    </xf>
    <xf numFmtId="0" fontId="0" fillId="38" borderId="0" xfId="0" applyFill="1" applyAlignment="1">
      <alignment/>
    </xf>
    <xf numFmtId="0" fontId="61" fillId="25" borderId="59" xfId="50" applyFont="1" applyBorder="1" applyAlignment="1">
      <alignment horizontal="center"/>
      <protection/>
    </xf>
    <xf numFmtId="0" fontId="61" fillId="25" borderId="60" xfId="50" applyFont="1" applyBorder="1" applyAlignment="1">
      <alignment horizontal="center"/>
      <protection/>
    </xf>
    <xf numFmtId="0" fontId="61" fillId="25" borderId="61" xfId="50" applyFont="1" applyBorder="1" applyAlignment="1">
      <alignment horizontal="center"/>
      <protection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right"/>
    </xf>
    <xf numFmtId="0" fontId="0" fillId="0" borderId="6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66" xfId="0" applyFill="1" applyBorder="1" applyAlignment="1">
      <alignment horizontal="right"/>
    </xf>
    <xf numFmtId="0" fontId="0" fillId="0" borderId="66" xfId="0" applyFill="1" applyBorder="1" applyAlignment="1">
      <alignment/>
    </xf>
    <xf numFmtId="0" fontId="59" fillId="25" borderId="67" xfId="0" applyFont="1" applyFill="1" applyBorder="1" applyAlignment="1">
      <alignment horizontal="center"/>
    </xf>
    <xf numFmtId="0" fontId="59" fillId="25" borderId="67" xfId="0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69" fillId="25" borderId="67" xfId="0" applyFont="1" applyFill="1" applyBorder="1" applyAlignment="1">
      <alignment horizontal="center"/>
    </xf>
    <xf numFmtId="0" fontId="69" fillId="25" borderId="67" xfId="0" applyFont="1" applyFill="1" applyBorder="1" applyAlignment="1">
      <alignment horizontal="center" vertical="center"/>
    </xf>
    <xf numFmtId="0" fontId="0" fillId="4" borderId="68" xfId="0" applyFill="1" applyBorder="1" applyAlignment="1">
      <alignment/>
    </xf>
    <xf numFmtId="0" fontId="0" fillId="4" borderId="71" xfId="0" applyFill="1" applyBorder="1" applyAlignment="1">
      <alignment/>
    </xf>
    <xf numFmtId="0" fontId="0" fillId="4" borderId="80" xfId="0" applyFill="1" applyBorder="1" applyAlignment="1">
      <alignment horizontal="center" vertical="center"/>
    </xf>
    <xf numFmtId="0" fontId="0" fillId="4" borderId="72" xfId="0" applyFill="1" applyBorder="1" applyAlignment="1">
      <alignment/>
    </xf>
    <xf numFmtId="0" fontId="0" fillId="4" borderId="69" xfId="0" applyFill="1" applyBorder="1" applyAlignment="1">
      <alignment/>
    </xf>
    <xf numFmtId="0" fontId="0" fillId="4" borderId="73" xfId="0" applyFill="1" applyBorder="1" applyAlignment="1">
      <alignment/>
    </xf>
    <xf numFmtId="0" fontId="0" fillId="4" borderId="81" xfId="0" applyFill="1" applyBorder="1" applyAlignment="1">
      <alignment horizontal="center" vertical="center"/>
    </xf>
    <xf numFmtId="0" fontId="0" fillId="4" borderId="74" xfId="0" applyFill="1" applyBorder="1" applyAlignment="1">
      <alignment/>
    </xf>
    <xf numFmtId="0" fontId="0" fillId="5" borderId="69" xfId="0" applyFill="1" applyBorder="1" applyAlignment="1">
      <alignment/>
    </xf>
    <xf numFmtId="0" fontId="0" fillId="5" borderId="73" xfId="0" applyFill="1" applyBorder="1" applyAlignment="1">
      <alignment/>
    </xf>
    <xf numFmtId="0" fontId="0" fillId="5" borderId="81" xfId="0" applyFill="1" applyBorder="1" applyAlignment="1">
      <alignment horizontal="center" vertical="center"/>
    </xf>
    <xf numFmtId="0" fontId="0" fillId="5" borderId="74" xfId="0" applyFill="1" applyBorder="1" applyAlignment="1">
      <alignment/>
    </xf>
    <xf numFmtId="0" fontId="0" fillId="7" borderId="69" xfId="0" applyFill="1" applyBorder="1" applyAlignment="1">
      <alignment/>
    </xf>
    <xf numFmtId="0" fontId="0" fillId="7" borderId="73" xfId="0" applyFill="1" applyBorder="1" applyAlignment="1">
      <alignment/>
    </xf>
    <xf numFmtId="0" fontId="0" fillId="7" borderId="81" xfId="0" applyFill="1" applyBorder="1" applyAlignment="1">
      <alignment horizontal="center" vertical="center"/>
    </xf>
    <xf numFmtId="0" fontId="0" fillId="7" borderId="74" xfId="0" applyFill="1" applyBorder="1" applyAlignment="1">
      <alignment/>
    </xf>
    <xf numFmtId="0" fontId="0" fillId="0" borderId="0" xfId="0" applyAlignment="1">
      <alignment horizontal="center" vertical="center"/>
    </xf>
    <xf numFmtId="0" fontId="70" fillId="0" borderId="68" xfId="50" applyFont="1" applyFill="1" applyBorder="1" applyAlignment="1">
      <alignment horizontal="center"/>
      <protection/>
    </xf>
    <xf numFmtId="0" fontId="70" fillId="0" borderId="69" xfId="50" applyFont="1" applyFill="1" applyBorder="1" applyAlignment="1">
      <alignment horizontal="center"/>
      <protection/>
    </xf>
    <xf numFmtId="0" fontId="70" fillId="0" borderId="70" xfId="50" applyFont="1" applyFill="1" applyBorder="1" applyAlignment="1">
      <alignment horizontal="center"/>
      <protection/>
    </xf>
    <xf numFmtId="0" fontId="70" fillId="0" borderId="68" xfId="0" applyFont="1" applyFill="1" applyBorder="1" applyAlignment="1">
      <alignment horizontal="center" vertical="center"/>
    </xf>
    <xf numFmtId="0" fontId="70" fillId="0" borderId="69" xfId="0" applyFont="1" applyFill="1" applyBorder="1" applyAlignment="1">
      <alignment horizontal="center" vertical="center"/>
    </xf>
    <xf numFmtId="0" fontId="70" fillId="0" borderId="70" xfId="0" applyFont="1" applyFill="1" applyBorder="1" applyAlignment="1">
      <alignment horizontal="center" vertical="center"/>
    </xf>
    <xf numFmtId="0" fontId="70" fillId="0" borderId="71" xfId="0" applyFont="1" applyFill="1" applyBorder="1" applyAlignment="1">
      <alignment horizontal="center"/>
    </xf>
    <xf numFmtId="0" fontId="70" fillId="0" borderId="72" xfId="0" applyFont="1" applyFill="1" applyBorder="1" applyAlignment="1">
      <alignment horizontal="center"/>
    </xf>
    <xf numFmtId="0" fontId="70" fillId="0" borderId="73" xfId="0" applyFont="1" applyFill="1" applyBorder="1" applyAlignment="1">
      <alignment horizontal="center"/>
    </xf>
    <xf numFmtId="0" fontId="70" fillId="0" borderId="74" xfId="0" applyFont="1" applyFill="1" applyBorder="1" applyAlignment="1">
      <alignment horizontal="center"/>
    </xf>
    <xf numFmtId="0" fontId="70" fillId="0" borderId="75" xfId="0" applyFont="1" applyFill="1" applyBorder="1" applyAlignment="1">
      <alignment horizontal="center"/>
    </xf>
    <xf numFmtId="0" fontId="70" fillId="0" borderId="76" xfId="0" applyFont="1" applyFill="1" applyBorder="1" applyAlignment="1">
      <alignment horizontal="center"/>
    </xf>
    <xf numFmtId="0" fontId="70" fillId="0" borderId="7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78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6" fillId="25" borderId="82" xfId="50" applyFont="1" applyBorder="1" applyAlignment="1">
      <alignment horizontal="center" vertical="center"/>
      <protection/>
    </xf>
    <xf numFmtId="0" fontId="66" fillId="39" borderId="82" xfId="50" applyFont="1" applyFill="1" applyBorder="1" applyAlignment="1">
      <alignment horizontal="center" vertical="center"/>
      <protection/>
    </xf>
    <xf numFmtId="0" fontId="66" fillId="39" borderId="83" xfId="50" applyFont="1" applyFill="1" applyBorder="1" applyAlignment="1">
      <alignment horizontal="center" vertical="center"/>
      <protection/>
    </xf>
    <xf numFmtId="0" fontId="65" fillId="25" borderId="84" xfId="50" applyFont="1" applyBorder="1" applyAlignment="1">
      <alignment horizontal="center"/>
      <protection/>
    </xf>
    <xf numFmtId="0" fontId="65" fillId="25" borderId="84" xfId="50" applyFont="1" applyBorder="1" applyAlignment="1">
      <alignment horizontal="left" vertical="center"/>
      <protection/>
    </xf>
    <xf numFmtId="0" fontId="65" fillId="25" borderId="85" xfId="50" applyFont="1" applyBorder="1" applyAlignment="1">
      <alignment horizontal="center" vertical="center"/>
      <protection/>
    </xf>
    <xf numFmtId="0" fontId="66" fillId="39" borderId="0" xfId="50" applyFont="1" applyFill="1" applyBorder="1" applyAlignment="1">
      <alignment horizontal="center" vertical="center"/>
      <protection/>
    </xf>
    <xf numFmtId="0" fontId="66" fillId="25" borderId="86" xfId="50" applyFont="1" applyBorder="1" applyAlignment="1">
      <alignment horizontal="center" vertical="center"/>
      <protection/>
    </xf>
    <xf numFmtId="0" fontId="65" fillId="25" borderId="0" xfId="50" applyFont="1" applyBorder="1" applyAlignment="1">
      <alignment horizontal="center" vertical="center"/>
      <protection/>
    </xf>
    <xf numFmtId="0" fontId="65" fillId="25" borderId="0" xfId="50" applyFont="1" applyBorder="1" applyAlignment="1">
      <alignment horizontal="left" vertical="center"/>
      <protection/>
    </xf>
    <xf numFmtId="0" fontId="65" fillId="25" borderId="87" xfId="50" applyFont="1" applyBorder="1" applyAlignment="1">
      <alignment horizontal="center" vertical="center"/>
      <protection/>
    </xf>
    <xf numFmtId="0" fontId="65" fillId="25" borderId="84" xfId="50" applyFont="1" applyBorder="1" applyAlignment="1">
      <alignment horizontal="center" vertical="center"/>
      <protection/>
    </xf>
    <xf numFmtId="0" fontId="65" fillId="25" borderId="0" xfId="50" applyFont="1" applyBorder="1" applyAlignment="1">
      <alignment horizontal="right" vertical="center"/>
      <protection/>
    </xf>
    <xf numFmtId="0" fontId="65" fillId="25" borderId="84" xfId="50" applyFont="1" applyBorder="1" applyAlignment="1">
      <alignment horizontal="right" vertical="center"/>
      <protection/>
    </xf>
    <xf numFmtId="0" fontId="65" fillId="25" borderId="88" xfId="50" applyFont="1" applyBorder="1" applyAlignment="1">
      <alignment horizontal="left" indent="1"/>
      <protection/>
    </xf>
    <xf numFmtId="0" fontId="65" fillId="25" borderId="89" xfId="50" applyFont="1" applyBorder="1" applyAlignment="1">
      <alignment horizontal="left" indent="1"/>
      <protection/>
    </xf>
    <xf numFmtId="0" fontId="65" fillId="25" borderId="88" xfId="50" applyFont="1" applyBorder="1" applyAlignment="1">
      <alignment horizontal="left" vertical="center" indent="1"/>
      <protection/>
    </xf>
    <xf numFmtId="0" fontId="59" fillId="39" borderId="90" xfId="50" applyFont="1" applyFill="1" applyBorder="1" applyAlignment="1">
      <alignment/>
      <protection/>
    </xf>
    <xf numFmtId="0" fontId="60" fillId="39" borderId="91" xfId="50" applyFont="1" applyFill="1" applyBorder="1" applyAlignment="1">
      <alignment/>
      <protection/>
    </xf>
    <xf numFmtId="0" fontId="64" fillId="25" borderId="92" xfId="50" applyFont="1" applyBorder="1" applyAlignment="1">
      <alignment horizontal="center" vertical="center"/>
      <protection/>
    </xf>
    <xf numFmtId="0" fontId="61" fillId="25" borderId="93" xfId="50" applyFont="1" applyBorder="1" applyAlignment="1">
      <alignment horizontal="center" vertical="center"/>
      <protection/>
    </xf>
    <xf numFmtId="0" fontId="59" fillId="25" borderId="94" xfId="50" applyFont="1" applyBorder="1" applyAlignment="1">
      <alignment horizontal="center"/>
      <protection/>
    </xf>
    <xf numFmtId="0" fontId="65" fillId="25" borderId="95" xfId="50" applyFont="1" applyBorder="1" applyAlignment="1">
      <alignment horizontal="center" vertical="center"/>
      <protection/>
    </xf>
    <xf numFmtId="0" fontId="59" fillId="25" borderId="96" xfId="50" applyFont="1" applyBorder="1" applyAlignment="1">
      <alignment horizontal="center"/>
      <protection/>
    </xf>
    <xf numFmtId="0" fontId="65" fillId="25" borderId="97" xfId="50" applyFont="1" applyBorder="1" applyAlignment="1">
      <alignment horizontal="center" vertical="center"/>
      <protection/>
    </xf>
    <xf numFmtId="0" fontId="65" fillId="25" borderId="97" xfId="50" applyFont="1" applyBorder="1" applyAlignment="1">
      <alignment horizontal="center"/>
      <protection/>
    </xf>
    <xf numFmtId="0" fontId="61" fillId="25" borderId="98" xfId="50" applyFont="1" applyBorder="1" applyAlignment="1">
      <alignment horizontal="center" vertical="center"/>
      <protection/>
    </xf>
    <xf numFmtId="0" fontId="61" fillId="25" borderId="60" xfId="50" applyFont="1" applyBorder="1" applyAlignment="1">
      <alignment horizontal="center" vertical="center"/>
      <protection/>
    </xf>
    <xf numFmtId="0" fontId="61" fillId="25" borderId="99" xfId="50" applyFont="1" applyBorder="1" applyAlignment="1">
      <alignment horizontal="center" vertical="center"/>
      <protection/>
    </xf>
    <xf numFmtId="0" fontId="61" fillId="25" borderId="10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center" vertical="center"/>
      <protection/>
    </xf>
    <xf numFmtId="0" fontId="61" fillId="25" borderId="95" xfId="50" applyFont="1" applyBorder="1" applyAlignment="1">
      <alignment horizontal="center" vertical="center"/>
      <protection/>
    </xf>
    <xf numFmtId="0" fontId="65" fillId="25" borderId="0" xfId="50" applyNumberFormat="1" applyFont="1" applyBorder="1" applyAlignment="1">
      <alignment horizontal="left" vertical="center"/>
      <protection/>
    </xf>
    <xf numFmtId="0" fontId="65" fillId="25" borderId="101" xfId="50" applyNumberFormat="1" applyFont="1" applyBorder="1" applyAlignment="1">
      <alignment horizontal="center" vertical="center"/>
      <protection/>
    </xf>
    <xf numFmtId="0" fontId="59" fillId="25" borderId="102" xfId="50" applyFont="1" applyBorder="1" applyAlignment="1">
      <alignment horizontal="center"/>
      <protection/>
    </xf>
    <xf numFmtId="0" fontId="65" fillId="25" borderId="30" xfId="50" applyNumberFormat="1" applyFont="1" applyBorder="1" applyAlignment="1">
      <alignment horizontal="center"/>
      <protection/>
    </xf>
    <xf numFmtId="0" fontId="65" fillId="25" borderId="103" xfId="50" applyNumberFormat="1" applyFont="1" applyBorder="1" applyAlignment="1" applyProtection="1">
      <alignment horizontal="center"/>
      <protection locked="0"/>
    </xf>
    <xf numFmtId="0" fontId="59" fillId="25" borderId="104" xfId="50" applyFont="1" applyBorder="1" applyAlignment="1">
      <alignment horizontal="center"/>
      <protection/>
    </xf>
    <xf numFmtId="0" fontId="65" fillId="25" borderId="29" xfId="50" applyNumberFormat="1" applyFont="1" applyBorder="1" applyAlignment="1">
      <alignment horizontal="right" vertical="center"/>
      <protection/>
    </xf>
    <xf numFmtId="0" fontId="65" fillId="25" borderId="29" xfId="50" applyNumberFormat="1" applyFont="1" applyBorder="1" applyAlignment="1">
      <alignment horizontal="left" vertical="center"/>
      <protection/>
    </xf>
    <xf numFmtId="0" fontId="65" fillId="25" borderId="104" xfId="50" applyNumberFormat="1" applyFont="1" applyBorder="1" applyAlignment="1">
      <alignment horizontal="center" vertical="center"/>
      <protection/>
    </xf>
    <xf numFmtId="0" fontId="59" fillId="25" borderId="105" xfId="50" applyFont="1" applyBorder="1" applyAlignment="1">
      <alignment horizontal="center"/>
      <protection/>
    </xf>
    <xf numFmtId="0" fontId="66" fillId="34" borderId="106" xfId="0" applyNumberFormat="1" applyFont="1" applyFill="1" applyBorder="1" applyAlignment="1">
      <alignment horizontal="center" vertical="center"/>
    </xf>
    <xf numFmtId="0" fontId="65" fillId="25" borderId="107" xfId="50" applyNumberFormat="1" applyFont="1" applyBorder="1" applyAlignment="1" applyProtection="1">
      <alignment horizontal="center" vertical="center"/>
      <protection locked="0"/>
    </xf>
    <xf numFmtId="0" fontId="59" fillId="25" borderId="108" xfId="50" applyFont="1" applyBorder="1" applyAlignment="1">
      <alignment horizontal="center"/>
      <protection/>
    </xf>
    <xf numFmtId="0" fontId="66" fillId="34" borderId="109" xfId="0" applyNumberFormat="1" applyFont="1" applyFill="1" applyBorder="1" applyAlignment="1">
      <alignment horizontal="center" vertical="center"/>
    </xf>
    <xf numFmtId="0" fontId="66" fillId="34" borderId="110" xfId="0" applyNumberFormat="1" applyFont="1" applyFill="1" applyBorder="1" applyAlignment="1">
      <alignment horizontal="center" vertical="center"/>
    </xf>
    <xf numFmtId="0" fontId="65" fillId="25" borderId="109" xfId="50" applyNumberFormat="1" applyFont="1" applyBorder="1" applyAlignment="1">
      <alignment horizontal="right" vertical="center"/>
      <protection/>
    </xf>
    <xf numFmtId="0" fontId="65" fillId="25" borderId="109" xfId="50" applyNumberFormat="1" applyFont="1" applyBorder="1" applyAlignment="1">
      <alignment horizontal="center" vertical="center"/>
      <protection/>
    </xf>
    <xf numFmtId="0" fontId="65" fillId="25" borderId="109" xfId="50" applyNumberFormat="1" applyFont="1" applyBorder="1" applyAlignment="1">
      <alignment horizontal="left" vertical="center"/>
      <protection/>
    </xf>
    <xf numFmtId="0" fontId="65" fillId="25" borderId="111" xfId="50" applyNumberFormat="1" applyFont="1" applyBorder="1" applyAlignment="1">
      <alignment horizontal="center" vertical="center"/>
      <protection/>
    </xf>
    <xf numFmtId="0" fontId="65" fillId="25" borderId="112" xfId="50" applyNumberFormat="1" applyFont="1" applyBorder="1" applyAlignment="1" applyProtection="1">
      <alignment horizontal="center" vertical="center"/>
      <protection locked="0"/>
    </xf>
    <xf numFmtId="0" fontId="66" fillId="34" borderId="30" xfId="50" applyNumberFormat="1" applyFont="1" applyFill="1" applyBorder="1" applyAlignment="1">
      <alignment horizontal="center"/>
      <protection/>
    </xf>
    <xf numFmtId="0" fontId="65" fillId="25" borderId="113" xfId="0" applyFont="1" applyFill="1" applyBorder="1" applyAlignment="1" applyProtection="1">
      <alignment horizontal="left" indent="1"/>
      <protection locked="0"/>
    </xf>
    <xf numFmtId="0" fontId="65" fillId="25" borderId="114" xfId="0" applyFont="1" applyFill="1" applyBorder="1" applyAlignment="1" applyProtection="1">
      <alignment horizontal="left" indent="1"/>
      <protection locked="0"/>
    </xf>
    <xf numFmtId="0" fontId="65" fillId="25" borderId="115" xfId="0" applyFont="1" applyFill="1" applyBorder="1" applyAlignment="1" applyProtection="1">
      <alignment horizontal="left" indent="1"/>
      <protection locked="0"/>
    </xf>
    <xf numFmtId="0" fontId="65" fillId="25" borderId="116" xfId="0" applyFont="1" applyFill="1" applyBorder="1" applyAlignment="1" applyProtection="1">
      <alignment horizontal="left" indent="1"/>
      <protection locked="0"/>
    </xf>
    <xf numFmtId="0" fontId="66" fillId="34" borderId="117" xfId="50" applyNumberFormat="1" applyFont="1" applyFill="1" applyBorder="1" applyAlignment="1">
      <alignment horizontal="center"/>
      <protection/>
    </xf>
    <xf numFmtId="0" fontId="66" fillId="25" borderId="118" xfId="50" applyNumberFormat="1" applyFont="1" applyBorder="1" applyAlignment="1">
      <alignment horizontal="center" vertical="center"/>
      <protection/>
    </xf>
    <xf numFmtId="0" fontId="0" fillId="0" borderId="69" xfId="0" applyBorder="1" applyAlignment="1">
      <alignment/>
    </xf>
    <xf numFmtId="0" fontId="70" fillId="0" borderId="69" xfId="0" applyFont="1" applyFill="1" applyBorder="1" applyAlignment="1">
      <alignment horizontal="center"/>
    </xf>
    <xf numFmtId="0" fontId="66" fillId="39" borderId="119" xfId="50" applyFont="1" applyFill="1" applyBorder="1" applyAlignment="1">
      <alignment horizontal="center" vertical="center"/>
      <protection/>
    </xf>
    <xf numFmtId="0" fontId="66" fillId="25" borderId="120" xfId="50" applyFont="1" applyBorder="1" applyAlignment="1">
      <alignment horizontal="center" vertical="center"/>
      <protection/>
    </xf>
    <xf numFmtId="0" fontId="66" fillId="39" borderId="86" xfId="50" applyFont="1" applyFill="1" applyBorder="1" applyAlignment="1">
      <alignment horizontal="center" vertical="center"/>
      <protection/>
    </xf>
    <xf numFmtId="0" fontId="67" fillId="25" borderId="60" xfId="50" applyFont="1" applyBorder="1" applyAlignment="1">
      <alignment horizontal="center"/>
      <protection/>
    </xf>
    <xf numFmtId="0" fontId="68" fillId="25" borderId="60" xfId="50" applyFont="1" applyBorder="1" applyAlignment="1">
      <alignment horizontal="center" vertical="center"/>
      <protection/>
    </xf>
    <xf numFmtId="0" fontId="0" fillId="25" borderId="60" xfId="50" applyFont="1" applyBorder="1" applyAlignment="1">
      <alignment/>
      <protection/>
    </xf>
    <xf numFmtId="0" fontId="54" fillId="25" borderId="60" xfId="50" applyFont="1" applyBorder="1" applyAlignment="1">
      <alignment horizontal="center"/>
      <protection/>
    </xf>
    <xf numFmtId="0" fontId="54" fillId="25" borderId="60" xfId="50" applyFont="1" applyBorder="1" applyAlignment="1">
      <alignment horizontal="left"/>
      <protection/>
    </xf>
    <xf numFmtId="0" fontId="0" fillId="25" borderId="99" xfId="50" applyFont="1" applyBorder="1" applyAlignment="1">
      <alignment horizontal="left"/>
      <protection/>
    </xf>
    <xf numFmtId="0" fontId="67" fillId="25" borderId="98" xfId="50" applyFont="1" applyBorder="1" applyAlignment="1">
      <alignment horizontal="center" vertical="top"/>
      <protection/>
    </xf>
    <xf numFmtId="0" fontId="67" fillId="25" borderId="60" xfId="50" applyFont="1" applyBorder="1" applyAlignment="1">
      <alignment horizontal="left" vertical="top"/>
      <protection/>
    </xf>
    <xf numFmtId="0" fontId="66" fillId="25" borderId="121" xfId="50" applyFont="1" applyBorder="1" applyAlignment="1">
      <alignment horizontal="center" vertical="center"/>
      <protection/>
    </xf>
    <xf numFmtId="0" fontId="59" fillId="40" borderId="122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41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3" xfId="0" applyFont="1" applyFill="1" applyBorder="1" applyAlignment="1">
      <alignment/>
    </xf>
    <xf numFmtId="0" fontId="0" fillId="0" borderId="123" xfId="0" applyNumberFormat="1" applyFont="1" applyFill="1" applyBorder="1" applyAlignment="1">
      <alignment/>
    </xf>
    <xf numFmtId="0" fontId="0" fillId="0" borderId="123" xfId="0" applyFont="1" applyFill="1" applyBorder="1" applyAlignment="1">
      <alignment horizontal="center"/>
    </xf>
    <xf numFmtId="0" fontId="0" fillId="0" borderId="123" xfId="0" applyFont="1" applyFill="1" applyBorder="1" applyAlignment="1">
      <alignment/>
    </xf>
    <xf numFmtId="49" fontId="0" fillId="0" borderId="123" xfId="0" applyNumberFormat="1" applyFont="1" applyFill="1" applyBorder="1" applyAlignment="1">
      <alignment horizontal="center" vertical="center"/>
    </xf>
    <xf numFmtId="0" fontId="0" fillId="41" borderId="123" xfId="0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0" fontId="0" fillId="41" borderId="12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1" fillId="34" borderId="11" xfId="0" applyFont="1" applyFill="1" applyBorder="1" applyAlignment="1">
      <alignment/>
    </xf>
    <xf numFmtId="49" fontId="0" fillId="41" borderId="125" xfId="0" applyNumberFormat="1" applyFont="1" applyFill="1" applyBorder="1" applyAlignment="1">
      <alignment horizontal="center" vertical="center"/>
    </xf>
    <xf numFmtId="49" fontId="0" fillId="41" borderId="126" xfId="0" applyNumberFormat="1" applyFont="1" applyFill="1" applyBorder="1" applyAlignment="1">
      <alignment horizontal="center" vertical="center"/>
    </xf>
    <xf numFmtId="49" fontId="0" fillId="41" borderId="127" xfId="0" applyNumberFormat="1" applyFont="1" applyFill="1" applyBorder="1" applyAlignment="1">
      <alignment horizontal="center" vertical="center"/>
    </xf>
    <xf numFmtId="0" fontId="0" fillId="41" borderId="127" xfId="0" applyFont="1" applyFill="1" applyBorder="1" applyAlignment="1">
      <alignment horizontal="center"/>
    </xf>
    <xf numFmtId="0" fontId="0" fillId="41" borderId="128" xfId="0" applyFont="1" applyFill="1" applyBorder="1" applyAlignment="1">
      <alignment/>
    </xf>
    <xf numFmtId="49" fontId="0" fillId="41" borderId="0" xfId="0" applyNumberFormat="1" applyFont="1" applyFill="1" applyBorder="1" applyAlignment="1">
      <alignment horizontal="center" vertical="center"/>
    </xf>
    <xf numFmtId="0" fontId="0" fillId="40" borderId="122" xfId="0" applyFont="1" applyFill="1" applyBorder="1" applyAlignment="1">
      <alignment/>
    </xf>
    <xf numFmtId="0" fontId="71" fillId="40" borderId="129" xfId="0" applyFont="1" applyFill="1" applyBorder="1" applyAlignment="1">
      <alignment/>
    </xf>
    <xf numFmtId="49" fontId="0" fillId="41" borderId="130" xfId="0" applyNumberFormat="1" applyFont="1" applyFill="1" applyBorder="1" applyAlignment="1">
      <alignment horizontal="center" vertical="center"/>
    </xf>
    <xf numFmtId="49" fontId="0" fillId="41" borderId="131" xfId="0" applyNumberFormat="1" applyFont="1" applyFill="1" applyBorder="1" applyAlignment="1">
      <alignment horizontal="center" vertical="center"/>
    </xf>
    <xf numFmtId="49" fontId="0" fillId="41" borderId="132" xfId="0" applyNumberFormat="1" applyFont="1" applyFill="1" applyBorder="1" applyAlignment="1">
      <alignment horizontal="center" vertical="center"/>
    </xf>
    <xf numFmtId="0" fontId="0" fillId="41" borderId="132" xfId="0" applyFont="1" applyFill="1" applyBorder="1" applyAlignment="1">
      <alignment horizontal="center"/>
    </xf>
    <xf numFmtId="0" fontId="0" fillId="41" borderId="133" xfId="0" applyFont="1" applyFill="1" applyBorder="1" applyAlignment="1">
      <alignment/>
    </xf>
    <xf numFmtId="0" fontId="0" fillId="41" borderId="134" xfId="0" applyFont="1" applyFill="1" applyBorder="1" applyAlignment="1">
      <alignment/>
    </xf>
    <xf numFmtId="0" fontId="0" fillId="0" borderId="135" xfId="50" applyFont="1" applyFill="1" applyBorder="1" applyAlignment="1">
      <alignment/>
      <protection/>
    </xf>
    <xf numFmtId="49" fontId="0" fillId="34" borderId="136" xfId="0" applyNumberFormat="1" applyFont="1" applyFill="1" applyBorder="1" applyAlignment="1">
      <alignment horizontal="center" vertical="center"/>
    </xf>
    <xf numFmtId="49" fontId="0" fillId="34" borderId="137" xfId="0" applyNumberFormat="1" applyFont="1" applyFill="1" applyBorder="1" applyAlignment="1">
      <alignment horizontal="center" vertical="center"/>
    </xf>
    <xf numFmtId="49" fontId="0" fillId="41" borderId="138" xfId="0" applyNumberFormat="1" applyFont="1" applyFill="1" applyBorder="1" applyAlignment="1">
      <alignment horizontal="center" vertical="center"/>
    </xf>
    <xf numFmtId="49" fontId="0" fillId="41" borderId="137" xfId="0" applyNumberFormat="1" applyFont="1" applyFill="1" applyBorder="1" applyAlignment="1">
      <alignment horizontal="center" vertical="center"/>
    </xf>
    <xf numFmtId="0" fontId="0" fillId="41" borderId="139" xfId="0" applyFont="1" applyFill="1" applyBorder="1" applyAlignment="1">
      <alignment/>
    </xf>
    <xf numFmtId="0" fontId="0" fillId="41" borderId="140" xfId="0" applyFont="1" applyFill="1" applyBorder="1" applyAlignment="1">
      <alignment/>
    </xf>
    <xf numFmtId="0" fontId="0" fillId="0" borderId="141" xfId="0" applyFont="1" applyFill="1" applyBorder="1" applyAlignment="1">
      <alignment/>
    </xf>
    <xf numFmtId="49" fontId="0" fillId="40" borderId="142" xfId="0" applyNumberFormat="1" applyFont="1" applyFill="1" applyBorder="1" applyAlignment="1">
      <alignment horizontal="center" vertical="center"/>
    </xf>
    <xf numFmtId="49" fontId="0" fillId="40" borderId="143" xfId="0" applyNumberFormat="1" applyFont="1" applyFill="1" applyBorder="1" applyAlignment="1">
      <alignment horizontal="center" vertical="center"/>
    </xf>
    <xf numFmtId="49" fontId="0" fillId="41" borderId="144" xfId="0" applyNumberFormat="1" applyFont="1" applyFill="1" applyBorder="1" applyAlignment="1">
      <alignment horizontal="center" vertical="center"/>
    </xf>
    <xf numFmtId="49" fontId="0" fillId="41" borderId="143" xfId="0" applyNumberFormat="1" applyFont="1" applyFill="1" applyBorder="1" applyAlignment="1">
      <alignment horizontal="center" vertical="center"/>
    </xf>
    <xf numFmtId="49" fontId="0" fillId="41" borderId="145" xfId="0" applyNumberFormat="1" applyFont="1" applyFill="1" applyBorder="1" applyAlignment="1">
      <alignment horizontal="center" vertical="center"/>
    </xf>
    <xf numFmtId="0" fontId="0" fillId="41" borderId="146" xfId="0" applyFont="1" applyFill="1" applyBorder="1" applyAlignment="1">
      <alignment/>
    </xf>
    <xf numFmtId="0" fontId="0" fillId="41" borderId="147" xfId="0" applyFont="1" applyFill="1" applyBorder="1" applyAlignment="1">
      <alignment/>
    </xf>
    <xf numFmtId="0" fontId="0" fillId="41" borderId="148" xfId="0" applyFont="1" applyFill="1" applyBorder="1" applyAlignment="1">
      <alignment/>
    </xf>
    <xf numFmtId="0" fontId="0" fillId="0" borderId="115" xfId="50" applyFont="1" applyFill="1" applyBorder="1" applyAlignment="1">
      <alignment/>
      <protection/>
    </xf>
    <xf numFmtId="49" fontId="0" fillId="41" borderId="29" xfId="0" applyNumberFormat="1" applyFont="1" applyFill="1" applyBorder="1" applyAlignment="1">
      <alignment horizontal="center" vertical="center"/>
    </xf>
    <xf numFmtId="49" fontId="0" fillId="41" borderId="27" xfId="0" applyNumberFormat="1" applyFont="1" applyFill="1" applyBorder="1" applyAlignment="1">
      <alignment horizontal="center" vertical="center"/>
    </xf>
    <xf numFmtId="49" fontId="0" fillId="34" borderId="149" xfId="0" applyNumberFormat="1" applyFont="1" applyFill="1" applyBorder="1" applyAlignment="1">
      <alignment horizontal="center" vertical="center"/>
    </xf>
    <xf numFmtId="49" fontId="0" fillId="34" borderId="27" xfId="0" applyNumberFormat="1" applyFont="1" applyFill="1" applyBorder="1" applyAlignment="1">
      <alignment horizontal="center" vertical="center"/>
    </xf>
    <xf numFmtId="49" fontId="0" fillId="41" borderId="149" xfId="0" applyNumberFormat="1" applyFont="1" applyFill="1" applyBorder="1" applyAlignment="1">
      <alignment horizontal="center" vertical="center"/>
    </xf>
    <xf numFmtId="0" fontId="0" fillId="41" borderId="149" xfId="0" applyFont="1" applyFill="1" applyBorder="1" applyAlignment="1">
      <alignment/>
    </xf>
    <xf numFmtId="0" fontId="0" fillId="41" borderId="150" xfId="0" applyFont="1" applyFill="1" applyBorder="1" applyAlignment="1">
      <alignment/>
    </xf>
    <xf numFmtId="0" fontId="0" fillId="41" borderId="151" xfId="0" applyFont="1" applyFill="1" applyBorder="1" applyAlignment="1">
      <alignment/>
    </xf>
    <xf numFmtId="0" fontId="0" fillId="0" borderId="152" xfId="0" applyFont="1" applyFill="1" applyBorder="1" applyAlignment="1">
      <alignment/>
    </xf>
    <xf numFmtId="49" fontId="0" fillId="41" borderId="153" xfId="0" applyNumberFormat="1" applyFont="1" applyFill="1" applyBorder="1" applyAlignment="1">
      <alignment horizontal="center" vertical="center"/>
    </xf>
    <xf numFmtId="49" fontId="0" fillId="41" borderId="154" xfId="0" applyNumberFormat="1" applyFont="1" applyFill="1" applyBorder="1" applyAlignment="1">
      <alignment horizontal="center" vertical="center"/>
    </xf>
    <xf numFmtId="49" fontId="0" fillId="40" borderId="155" xfId="0" applyNumberFormat="1" applyFont="1" applyFill="1" applyBorder="1" applyAlignment="1">
      <alignment horizontal="center" vertical="center"/>
    </xf>
    <xf numFmtId="49" fontId="0" fillId="40" borderId="154" xfId="0" applyNumberFormat="1" applyFont="1" applyFill="1" applyBorder="1" applyAlignment="1">
      <alignment horizontal="center" vertical="center"/>
    </xf>
    <xf numFmtId="49" fontId="0" fillId="41" borderId="155" xfId="0" applyNumberFormat="1" applyFont="1" applyFill="1" applyBorder="1" applyAlignment="1">
      <alignment horizontal="center" vertical="center"/>
    </xf>
    <xf numFmtId="0" fontId="0" fillId="41" borderId="144" xfId="0" applyFont="1" applyFill="1" applyBorder="1" applyAlignment="1">
      <alignment/>
    </xf>
    <xf numFmtId="0" fontId="0" fillId="41" borderId="156" xfId="0" applyFont="1" applyFill="1" applyBorder="1" applyAlignment="1">
      <alignment/>
    </xf>
    <xf numFmtId="49" fontId="0" fillId="40" borderId="153" xfId="0" applyNumberFormat="1" applyFont="1" applyFill="1" applyBorder="1" applyAlignment="1">
      <alignment horizontal="center" vertical="center"/>
    </xf>
    <xf numFmtId="0" fontId="0" fillId="41" borderId="157" xfId="0" applyFont="1" applyFill="1" applyBorder="1" applyAlignment="1">
      <alignment/>
    </xf>
    <xf numFmtId="49" fontId="0" fillId="41" borderId="0" xfId="34" applyNumberFormat="1" applyFont="1" applyFill="1" applyBorder="1" applyAlignment="1">
      <alignment horizontal="center" vertical="center"/>
    </xf>
    <xf numFmtId="0" fontId="0" fillId="41" borderId="158" xfId="0" applyFont="1" applyFill="1" applyBorder="1" applyAlignment="1">
      <alignment/>
    </xf>
    <xf numFmtId="0" fontId="0" fillId="0" borderId="159" xfId="50" applyFont="1" applyFill="1" applyBorder="1" applyAlignment="1">
      <alignment/>
      <protection/>
    </xf>
    <xf numFmtId="0" fontId="0" fillId="41" borderId="30" xfId="0" applyFont="1" applyFill="1" applyBorder="1" applyAlignment="1">
      <alignment/>
    </xf>
    <xf numFmtId="0" fontId="0" fillId="41" borderId="118" xfId="0" applyFont="1" applyFill="1" applyBorder="1" applyAlignment="1">
      <alignment/>
    </xf>
    <xf numFmtId="0" fontId="0" fillId="41" borderId="160" xfId="0" applyFont="1" applyFill="1" applyBorder="1" applyAlignment="1">
      <alignment/>
    </xf>
    <xf numFmtId="49" fontId="0" fillId="34" borderId="118" xfId="0" applyNumberFormat="1" applyFont="1" applyFill="1" applyBorder="1" applyAlignment="1">
      <alignment horizontal="center" vertical="center"/>
    </xf>
    <xf numFmtId="49" fontId="0" fillId="34" borderId="161" xfId="0" applyNumberFormat="1" applyFont="1" applyFill="1" applyBorder="1" applyAlignment="1">
      <alignment horizontal="center" vertical="center"/>
    </xf>
    <xf numFmtId="0" fontId="0" fillId="41" borderId="162" xfId="0" applyFont="1" applyFill="1" applyBorder="1" applyAlignment="1">
      <alignment/>
    </xf>
    <xf numFmtId="0" fontId="0" fillId="0" borderId="163" xfId="0" applyFont="1" applyFill="1" applyBorder="1" applyAlignment="1">
      <alignment/>
    </xf>
    <xf numFmtId="0" fontId="0" fillId="41" borderId="164" xfId="0" applyFont="1" applyFill="1" applyBorder="1" applyAlignment="1">
      <alignment/>
    </xf>
    <xf numFmtId="0" fontId="0" fillId="41" borderId="165" xfId="0" applyFont="1" applyFill="1" applyBorder="1" applyAlignment="1">
      <alignment/>
    </xf>
    <xf numFmtId="49" fontId="0" fillId="40" borderId="166" xfId="0" applyNumberFormat="1" applyFont="1" applyFill="1" applyBorder="1" applyAlignment="1">
      <alignment horizontal="center" vertical="center"/>
    </xf>
    <xf numFmtId="49" fontId="0" fillId="40" borderId="167" xfId="0" applyNumberFormat="1" applyFont="1" applyFill="1" applyBorder="1" applyAlignment="1">
      <alignment horizontal="center" vertical="center"/>
    </xf>
    <xf numFmtId="0" fontId="0" fillId="41" borderId="123" xfId="0" applyFont="1" applyFill="1" applyBorder="1" applyAlignment="1">
      <alignment/>
    </xf>
    <xf numFmtId="49" fontId="0" fillId="41" borderId="123" xfId="0" applyNumberFormat="1" applyFont="1" applyFill="1" applyBorder="1" applyAlignment="1">
      <alignment horizontal="center" vertical="center"/>
    </xf>
    <xf numFmtId="0" fontId="71" fillId="41" borderId="0" xfId="0" applyFont="1" applyFill="1" applyBorder="1" applyAlignment="1">
      <alignment/>
    </xf>
    <xf numFmtId="49" fontId="0" fillId="41" borderId="0" xfId="0" applyNumberFormat="1" applyFont="1" applyFill="1" applyAlignment="1">
      <alignment horizontal="center" vertical="center"/>
    </xf>
    <xf numFmtId="0" fontId="0" fillId="39" borderId="90" xfId="0" applyFont="1" applyFill="1" applyBorder="1" applyAlignment="1">
      <alignment/>
    </xf>
    <xf numFmtId="0" fontId="71" fillId="39" borderId="168" xfId="0" applyFont="1" applyFill="1" applyBorder="1" applyAlignment="1">
      <alignment/>
    </xf>
    <xf numFmtId="49" fontId="0" fillId="41" borderId="169" xfId="0" applyNumberFormat="1" applyFont="1" applyFill="1" applyBorder="1" applyAlignment="1">
      <alignment horizontal="center" vertical="center"/>
    </xf>
    <xf numFmtId="49" fontId="0" fillId="41" borderId="170" xfId="0" applyNumberFormat="1" applyFont="1" applyFill="1" applyBorder="1" applyAlignment="1">
      <alignment horizontal="center" vertical="center"/>
    </xf>
    <xf numFmtId="49" fontId="0" fillId="41" borderId="171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49" fontId="0" fillId="41" borderId="172" xfId="0" applyNumberFormat="1" applyFont="1" applyFill="1" applyBorder="1" applyAlignment="1">
      <alignment horizontal="center" vertical="center"/>
    </xf>
    <xf numFmtId="49" fontId="0" fillId="41" borderId="173" xfId="0" applyNumberFormat="1" applyFont="1" applyFill="1" applyBorder="1" applyAlignment="1">
      <alignment horizontal="center" vertical="center"/>
    </xf>
    <xf numFmtId="49" fontId="0" fillId="41" borderId="174" xfId="0" applyNumberFormat="1" applyFont="1" applyFill="1" applyBorder="1" applyAlignment="1">
      <alignment horizontal="center" vertical="center"/>
    </xf>
    <xf numFmtId="49" fontId="0" fillId="41" borderId="175" xfId="0" applyNumberFormat="1" applyFont="1" applyFill="1" applyBorder="1" applyAlignment="1">
      <alignment horizontal="center" vertical="center"/>
    </xf>
    <xf numFmtId="0" fontId="0" fillId="41" borderId="94" xfId="0" applyFont="1" applyFill="1" applyBorder="1" applyAlignment="1">
      <alignment/>
    </xf>
    <xf numFmtId="0" fontId="0" fillId="0" borderId="176" xfId="0" applyFont="1" applyFill="1" applyBorder="1" applyAlignment="1">
      <alignment/>
    </xf>
    <xf numFmtId="49" fontId="0" fillId="39" borderId="0" xfId="0" applyNumberFormat="1" applyFont="1" applyFill="1" applyBorder="1" applyAlignment="1">
      <alignment horizontal="center" vertical="center"/>
    </xf>
    <xf numFmtId="49" fontId="0" fillId="41" borderId="86" xfId="0" applyNumberFormat="1" applyFont="1" applyFill="1" applyBorder="1" applyAlignment="1">
      <alignment horizontal="center" vertical="center"/>
    </xf>
    <xf numFmtId="49" fontId="0" fillId="41" borderId="177" xfId="0" applyNumberFormat="1" applyFont="1" applyFill="1" applyBorder="1" applyAlignment="1">
      <alignment horizontal="center" vertical="center"/>
    </xf>
    <xf numFmtId="0" fontId="0" fillId="41" borderId="17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35" borderId="179" xfId="0" applyNumberFormat="1" applyFont="1" applyFill="1" applyBorder="1" applyAlignment="1">
      <alignment horizontal="center" vertical="center"/>
    </xf>
    <xf numFmtId="49" fontId="0" fillId="35" borderId="36" xfId="0" applyNumberFormat="1" applyFont="1" applyFill="1" applyBorder="1" applyAlignment="1">
      <alignment horizontal="center" vertical="center"/>
    </xf>
    <xf numFmtId="49" fontId="0" fillId="41" borderId="180" xfId="0" applyNumberFormat="1" applyFont="1" applyFill="1" applyBorder="1" applyAlignment="1">
      <alignment horizontal="center" vertical="center"/>
    </xf>
    <xf numFmtId="49" fontId="0" fillId="41" borderId="36" xfId="0" applyNumberFormat="1" applyFont="1" applyFill="1" applyBorder="1" applyAlignment="1">
      <alignment horizontal="center" vertical="center"/>
    </xf>
    <xf numFmtId="49" fontId="0" fillId="41" borderId="181" xfId="0" applyNumberFormat="1" applyFont="1" applyFill="1" applyBorder="1" applyAlignment="1">
      <alignment horizontal="center" vertical="center"/>
    </xf>
    <xf numFmtId="0" fontId="0" fillId="41" borderId="59" xfId="0" applyFont="1" applyFill="1" applyBorder="1" applyAlignment="1">
      <alignment/>
    </xf>
    <xf numFmtId="0" fontId="0" fillId="41" borderId="96" xfId="0" applyFont="1" applyFill="1" applyBorder="1" applyAlignment="1">
      <alignment/>
    </xf>
    <xf numFmtId="0" fontId="0" fillId="0" borderId="182" xfId="0" applyFont="1" applyFill="1" applyBorder="1" applyAlignment="1">
      <alignment/>
    </xf>
    <xf numFmtId="49" fontId="0" fillId="41" borderId="84" xfId="0" applyNumberFormat="1" applyFont="1" applyFill="1" applyBorder="1" applyAlignment="1">
      <alignment horizontal="center" vertical="center"/>
    </xf>
    <xf numFmtId="49" fontId="0" fillId="39" borderId="82" xfId="0" applyNumberFormat="1" applyFont="1" applyFill="1" applyBorder="1" applyAlignment="1">
      <alignment horizontal="center" vertical="center"/>
    </xf>
    <xf numFmtId="49" fontId="0" fillId="39" borderId="83" xfId="0" applyNumberFormat="1" applyFont="1" applyFill="1" applyBorder="1" applyAlignment="1">
      <alignment horizontal="center" vertical="center"/>
    </xf>
    <xf numFmtId="49" fontId="0" fillId="41" borderId="82" xfId="0" applyNumberFormat="1" applyFont="1" applyFill="1" applyBorder="1" applyAlignment="1">
      <alignment horizontal="center" vertical="center"/>
    </xf>
    <xf numFmtId="49" fontId="0" fillId="41" borderId="83" xfId="0" applyNumberFormat="1" applyFont="1" applyFill="1" applyBorder="1" applyAlignment="1">
      <alignment horizontal="center" vertical="center"/>
    </xf>
    <xf numFmtId="0" fontId="0" fillId="41" borderId="4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41" borderId="44" xfId="0" applyNumberFormat="1" applyFont="1" applyFill="1" applyBorder="1" applyAlignment="1">
      <alignment horizontal="center" vertical="center"/>
    </xf>
    <xf numFmtId="49" fontId="0" fillId="41" borderId="46" xfId="0" applyNumberFormat="1" applyFont="1" applyFill="1" applyBorder="1" applyAlignment="1">
      <alignment horizontal="center" vertical="center"/>
    </xf>
    <xf numFmtId="49" fontId="0" fillId="35" borderId="45" xfId="0" applyNumberFormat="1" applyFont="1" applyFill="1" applyBorder="1" applyAlignment="1">
      <alignment horizontal="center" vertical="center"/>
    </xf>
    <xf numFmtId="49" fontId="0" fillId="35" borderId="46" xfId="0" applyNumberFormat="1" applyFont="1" applyFill="1" applyBorder="1" applyAlignment="1">
      <alignment horizontal="center" vertical="center"/>
    </xf>
    <xf numFmtId="49" fontId="0" fillId="41" borderId="45" xfId="0" applyNumberFormat="1" applyFont="1" applyFill="1" applyBorder="1" applyAlignment="1">
      <alignment horizontal="center" vertical="center"/>
    </xf>
    <xf numFmtId="49" fontId="0" fillId="41" borderId="49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/>
    </xf>
    <xf numFmtId="0" fontId="0" fillId="41" borderId="51" xfId="0" applyFont="1" applyFill="1" applyBorder="1" applyAlignment="1">
      <alignment/>
    </xf>
    <xf numFmtId="0" fontId="0" fillId="0" borderId="183" xfId="0" applyFont="1" applyFill="1" applyBorder="1" applyAlignment="1">
      <alignment/>
    </xf>
    <xf numFmtId="49" fontId="0" fillId="41" borderId="53" xfId="0" applyNumberFormat="1" applyFont="1" applyFill="1" applyBorder="1" applyAlignment="1">
      <alignment horizontal="center" vertical="center"/>
    </xf>
    <xf numFmtId="49" fontId="0" fillId="41" borderId="56" xfId="0" applyNumberFormat="1" applyFont="1" applyFill="1" applyBorder="1" applyAlignment="1">
      <alignment horizontal="center" vertical="center"/>
    </xf>
    <xf numFmtId="49" fontId="0" fillId="41" borderId="54" xfId="0" applyNumberFormat="1" applyFont="1" applyFill="1" applyBorder="1" applyAlignment="1">
      <alignment horizontal="center" vertical="center"/>
    </xf>
    <xf numFmtId="49" fontId="0" fillId="35" borderId="57" xfId="0" applyNumberFormat="1" applyFont="1" applyFill="1" applyBorder="1" applyAlignment="1">
      <alignment horizontal="center" vertical="center"/>
    </xf>
    <xf numFmtId="49" fontId="0" fillId="35" borderId="184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42" borderId="0" xfId="0" applyFont="1" applyFill="1" applyAlignment="1">
      <alignment/>
    </xf>
    <xf numFmtId="0" fontId="0" fillId="42" borderId="0" xfId="0" applyFont="1" applyFill="1" applyBorder="1" applyAlignment="1">
      <alignment/>
    </xf>
    <xf numFmtId="49" fontId="0" fillId="42" borderId="0" xfId="0" applyNumberFormat="1" applyFont="1" applyFill="1" applyBorder="1" applyAlignment="1">
      <alignment horizontal="center" vertical="center"/>
    </xf>
    <xf numFmtId="49" fontId="0" fillId="42" borderId="0" xfId="0" applyNumberFormat="1" applyFont="1" applyFill="1" applyAlignment="1">
      <alignment horizontal="center" vertical="center"/>
    </xf>
    <xf numFmtId="49" fontId="0" fillId="42" borderId="0" xfId="0" applyNumberFormat="1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0" fillId="42" borderId="0" xfId="0" applyFont="1" applyFill="1" applyAlignment="1">
      <alignment horizontal="center"/>
    </xf>
    <xf numFmtId="0" fontId="0" fillId="41" borderId="0" xfId="0" applyNumberFormat="1" applyFont="1" applyFill="1" applyBorder="1" applyAlignment="1">
      <alignment/>
    </xf>
    <xf numFmtId="49" fontId="0" fillId="41" borderId="0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NumberFormat="1" applyFont="1" applyFill="1" applyAlignment="1">
      <alignment/>
    </xf>
    <xf numFmtId="0" fontId="71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NumberFormat="1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49" fontId="0" fillId="25" borderId="0" xfId="0" applyNumberFormat="1" applyFont="1" applyFill="1" applyAlignment="1">
      <alignment horizontal="center" vertical="center"/>
    </xf>
    <xf numFmtId="49" fontId="0" fillId="43" borderId="169" xfId="0" applyNumberFormat="1" applyFont="1" applyFill="1" applyBorder="1" applyAlignment="1">
      <alignment horizontal="center" vertical="center"/>
    </xf>
    <xf numFmtId="49" fontId="0" fillId="43" borderId="93" xfId="0" applyNumberFormat="1" applyFont="1" applyFill="1" applyBorder="1" applyAlignment="1">
      <alignment horizontal="center" vertical="center"/>
    </xf>
    <xf numFmtId="49" fontId="0" fillId="43" borderId="0" xfId="0" applyNumberFormat="1" applyFont="1" applyFill="1" applyBorder="1" applyAlignment="1">
      <alignment horizontal="center" vertical="center"/>
    </xf>
    <xf numFmtId="49" fontId="0" fillId="43" borderId="95" xfId="0" applyNumberFormat="1" applyFont="1" applyFill="1" applyBorder="1" applyAlignment="1">
      <alignment horizontal="center" vertical="center"/>
    </xf>
    <xf numFmtId="49" fontId="0" fillId="43" borderId="84" xfId="0" applyNumberFormat="1" applyFont="1" applyFill="1" applyBorder="1" applyAlignment="1">
      <alignment horizontal="center" vertical="center"/>
    </xf>
    <xf numFmtId="49" fontId="0" fillId="43" borderId="97" xfId="0" applyNumberFormat="1" applyFont="1" applyFill="1" applyBorder="1" applyAlignment="1">
      <alignment horizontal="center" vertical="center"/>
    </xf>
    <xf numFmtId="49" fontId="0" fillId="43" borderId="185" xfId="0" applyNumberFormat="1" applyFont="1" applyFill="1" applyBorder="1" applyAlignment="1">
      <alignment horizontal="center" vertical="center"/>
    </xf>
    <xf numFmtId="49" fontId="0" fillId="43" borderId="186" xfId="0" applyNumberFormat="1" applyFont="1" applyFill="1" applyBorder="1" applyAlignment="1">
      <alignment horizontal="center" vertical="center"/>
    </xf>
    <xf numFmtId="0" fontId="0" fillId="43" borderId="187" xfId="0" applyFont="1" applyFill="1" applyBorder="1" applyAlignment="1">
      <alignment/>
    </xf>
    <xf numFmtId="0" fontId="0" fillId="43" borderId="188" xfId="0" applyFont="1" applyFill="1" applyBorder="1" applyAlignment="1">
      <alignment/>
    </xf>
    <xf numFmtId="49" fontId="0" fillId="43" borderId="189" xfId="0" applyNumberFormat="1" applyFont="1" applyFill="1" applyBorder="1" applyAlignment="1">
      <alignment horizontal="center" vertical="center"/>
    </xf>
    <xf numFmtId="49" fontId="0" fillId="43" borderId="190" xfId="0" applyNumberFormat="1" applyFont="1" applyFill="1" applyBorder="1" applyAlignment="1">
      <alignment horizontal="center" vertical="center"/>
    </xf>
    <xf numFmtId="49" fontId="0" fillId="43" borderId="191" xfId="0" applyNumberFormat="1" applyFont="1" applyFill="1" applyBorder="1" applyAlignment="1">
      <alignment horizontal="center" vertical="center"/>
    </xf>
    <xf numFmtId="0" fontId="61" fillId="25" borderId="192" xfId="50" applyFont="1" applyBorder="1" applyAlignment="1">
      <alignment horizontal="center"/>
      <protection/>
    </xf>
    <xf numFmtId="0" fontId="61" fillId="25" borderId="189" xfId="50" applyFont="1" applyBorder="1" applyAlignment="1">
      <alignment horizontal="center" vertical="center"/>
      <protection/>
    </xf>
    <xf numFmtId="0" fontId="61" fillId="25" borderId="186" xfId="50" applyFont="1" applyBorder="1" applyAlignment="1">
      <alignment horizontal="center" vertical="center"/>
      <protection/>
    </xf>
    <xf numFmtId="0" fontId="59" fillId="25" borderId="187" xfId="50" applyFont="1" applyBorder="1" applyAlignment="1">
      <alignment horizontal="center"/>
      <protection/>
    </xf>
    <xf numFmtId="0" fontId="65" fillId="25" borderId="193" xfId="50" applyFont="1" applyBorder="1" applyAlignment="1">
      <alignment horizontal="left" indent="1"/>
      <protection/>
    </xf>
    <xf numFmtId="0" fontId="66" fillId="25" borderId="194" xfId="50" applyFont="1" applyBorder="1" applyAlignment="1">
      <alignment horizontal="center" vertical="center"/>
      <protection/>
    </xf>
    <xf numFmtId="0" fontId="65" fillId="25" borderId="189" xfId="50" applyFont="1" applyBorder="1" applyAlignment="1">
      <alignment horizontal="right" vertical="center"/>
      <protection/>
    </xf>
    <xf numFmtId="0" fontId="65" fillId="25" borderId="189" xfId="50" applyFont="1" applyBorder="1" applyAlignment="1">
      <alignment horizontal="center"/>
      <protection/>
    </xf>
    <xf numFmtId="0" fontId="65" fillId="25" borderId="189" xfId="50" applyFont="1" applyBorder="1" applyAlignment="1">
      <alignment horizontal="left" vertical="center"/>
      <protection/>
    </xf>
    <xf numFmtId="0" fontId="65" fillId="25" borderId="195" xfId="50" applyFont="1" applyBorder="1" applyAlignment="1">
      <alignment horizontal="center" vertical="center"/>
      <protection/>
    </xf>
    <xf numFmtId="0" fontId="65" fillId="25" borderId="186" xfId="50" applyFont="1" applyBorder="1" applyAlignment="1">
      <alignment horizontal="center"/>
      <protection/>
    </xf>
    <xf numFmtId="49" fontId="61" fillId="25" borderId="192" xfId="0" applyNumberFormat="1" applyFont="1" applyFill="1" applyBorder="1" applyAlignment="1">
      <alignment horizontal="center"/>
    </xf>
    <xf numFmtId="49" fontId="61" fillId="25" borderId="59" xfId="0" applyNumberFormat="1" applyFont="1" applyFill="1" applyBorder="1" applyAlignment="1">
      <alignment horizontal="center"/>
    </xf>
    <xf numFmtId="0" fontId="0" fillId="44" borderId="0" xfId="0" applyFill="1" applyAlignment="1">
      <alignment/>
    </xf>
    <xf numFmtId="49" fontId="61" fillId="25" borderId="196" xfId="34" applyNumberFormat="1" applyFont="1" applyFill="1" applyBorder="1" applyAlignment="1">
      <alignment horizontal="center"/>
    </xf>
    <xf numFmtId="0" fontId="61" fillId="25" borderId="197" xfId="0" applyNumberFormat="1" applyFont="1" applyFill="1" applyBorder="1" applyAlignment="1">
      <alignment horizontal="center"/>
    </xf>
    <xf numFmtId="0" fontId="61" fillId="25" borderId="21" xfId="0" applyNumberFormat="1" applyFont="1" applyFill="1" applyBorder="1" applyAlignment="1">
      <alignment horizontal="center"/>
    </xf>
    <xf numFmtId="0" fontId="61" fillId="25" borderId="197" xfId="0" applyNumberFormat="1" applyFont="1" applyFill="1" applyBorder="1" applyAlignment="1" applyProtection="1">
      <alignment horizontal="center" vertical="center"/>
      <protection/>
    </xf>
    <xf numFmtId="0" fontId="60" fillId="40" borderId="198" xfId="0" applyFont="1" applyFill="1" applyBorder="1" applyAlignment="1">
      <alignment/>
    </xf>
    <xf numFmtId="49" fontId="59" fillId="25" borderId="199" xfId="0" applyNumberFormat="1" applyFont="1" applyFill="1" applyBorder="1" applyAlignment="1" applyProtection="1">
      <alignment horizontal="center" vertical="center"/>
      <protection/>
    </xf>
    <xf numFmtId="49" fontId="59" fillId="25" borderId="131" xfId="0" applyNumberFormat="1" applyFont="1" applyFill="1" applyBorder="1" applyAlignment="1" applyProtection="1">
      <alignment horizontal="center" vertical="center"/>
      <protection/>
    </xf>
    <xf numFmtId="49" fontId="59" fillId="25" borderId="132" xfId="0" applyNumberFormat="1" applyFont="1" applyFill="1" applyBorder="1" applyAlignment="1" applyProtection="1">
      <alignment horizontal="center" vertical="center"/>
      <protection/>
    </xf>
    <xf numFmtId="0" fontId="59" fillId="25" borderId="200" xfId="50" applyNumberFormat="1" applyFont="1" applyBorder="1" applyAlignment="1" applyProtection="1">
      <alignment horizontal="center" vertical="center"/>
      <protection/>
    </xf>
    <xf numFmtId="0" fontId="59" fillId="25" borderId="133" xfId="50" applyNumberFormat="1" applyFont="1" applyBorder="1" applyAlignment="1">
      <alignment horizontal="center" vertical="center"/>
      <protection/>
    </xf>
    <xf numFmtId="49" fontId="61" fillId="25" borderId="196" xfId="0" applyNumberFormat="1" applyFont="1" applyFill="1" applyBorder="1" applyAlignment="1">
      <alignment horizontal="center"/>
    </xf>
    <xf numFmtId="0" fontId="59" fillId="25" borderId="201" xfId="0" applyFont="1" applyFill="1" applyBorder="1" applyAlignment="1">
      <alignment/>
    </xf>
    <xf numFmtId="0" fontId="59" fillId="25" borderId="141" xfId="0" applyFont="1" applyFill="1" applyBorder="1" applyAlignment="1" applyProtection="1">
      <alignment/>
      <protection locked="0"/>
    </xf>
    <xf numFmtId="49" fontId="59" fillId="40" borderId="202" xfId="0" applyNumberFormat="1" applyFont="1" applyFill="1" applyBorder="1" applyAlignment="1" applyProtection="1">
      <alignment horizontal="center" vertical="center"/>
      <protection/>
    </xf>
    <xf numFmtId="49" fontId="59" fillId="40" borderId="143" xfId="0" applyNumberFormat="1" applyFont="1" applyFill="1" applyBorder="1" applyAlignment="1" applyProtection="1">
      <alignment horizontal="center" vertical="center"/>
      <protection/>
    </xf>
    <xf numFmtId="49" fontId="59" fillId="25" borderId="144" xfId="0" applyNumberFormat="1" applyFont="1" applyFill="1" applyBorder="1" applyAlignment="1" applyProtection="1">
      <alignment horizontal="center" vertical="center"/>
      <protection/>
    </xf>
    <xf numFmtId="0" fontId="59" fillId="25" borderId="203" xfId="50" applyNumberFormat="1" applyFont="1" applyBorder="1" applyAlignment="1" applyProtection="1">
      <alignment horizontal="right" vertical="center"/>
      <protection/>
    </xf>
    <xf numFmtId="0" fontId="59" fillId="25" borderId="146" xfId="50" applyNumberFormat="1" applyFont="1" applyBorder="1" applyAlignment="1" applyProtection="1">
      <alignment horizontal="center" vertical="center"/>
      <protection/>
    </xf>
    <xf numFmtId="0" fontId="59" fillId="25" borderId="146" xfId="50" applyNumberFormat="1" applyFont="1" applyBorder="1" applyAlignment="1" applyProtection="1">
      <alignment horizontal="left" vertical="center"/>
      <protection/>
    </xf>
    <xf numFmtId="0" fontId="59" fillId="25" borderId="204" xfId="50" applyNumberFormat="1" applyFont="1" applyBorder="1" applyAlignment="1" applyProtection="1">
      <alignment horizontal="center" vertical="center"/>
      <protection/>
    </xf>
    <xf numFmtId="0" fontId="59" fillId="25" borderId="147" xfId="50" applyNumberFormat="1" applyFont="1" applyBorder="1" applyAlignment="1" applyProtection="1">
      <alignment horizontal="center" vertical="center"/>
      <protection locked="0"/>
    </xf>
    <xf numFmtId="0" fontId="59" fillId="25" borderId="151" xfId="0" applyFont="1" applyFill="1" applyBorder="1" applyAlignment="1">
      <alignment/>
    </xf>
    <xf numFmtId="0" fontId="59" fillId="25" borderId="152" xfId="0" applyFont="1" applyFill="1" applyBorder="1" applyAlignment="1" applyProtection="1">
      <alignment/>
      <protection locked="0"/>
    </xf>
    <xf numFmtId="49" fontId="59" fillId="25" borderId="205" xfId="0" applyNumberFormat="1" applyFont="1" applyFill="1" applyBorder="1" applyAlignment="1" applyProtection="1">
      <alignment horizontal="center" vertical="center"/>
      <protection/>
    </xf>
    <xf numFmtId="49" fontId="59" fillId="40" borderId="155" xfId="0" applyNumberFormat="1" applyFont="1" applyFill="1" applyBorder="1" applyAlignment="1" applyProtection="1">
      <alignment horizontal="center" vertical="center"/>
      <protection/>
    </xf>
    <xf numFmtId="49" fontId="59" fillId="40" borderId="154" xfId="0" applyNumberFormat="1" applyFont="1" applyFill="1" applyBorder="1" applyAlignment="1" applyProtection="1">
      <alignment horizontal="center" vertical="center"/>
      <protection/>
    </xf>
    <xf numFmtId="49" fontId="59" fillId="25" borderId="155" xfId="0" applyNumberFormat="1" applyFont="1" applyFill="1" applyBorder="1" applyAlignment="1" applyProtection="1">
      <alignment horizontal="center" vertical="center"/>
      <protection/>
    </xf>
    <xf numFmtId="0" fontId="59" fillId="25" borderId="205" xfId="50" applyNumberFormat="1" applyFont="1" applyBorder="1" applyAlignment="1" applyProtection="1">
      <alignment horizontal="right" vertical="center"/>
      <protection/>
    </xf>
    <xf numFmtId="0" fontId="59" fillId="25" borderId="153" xfId="50" applyNumberFormat="1" applyFont="1" applyBorder="1" applyAlignment="1" applyProtection="1">
      <alignment horizontal="center" vertical="center"/>
      <protection/>
    </xf>
    <xf numFmtId="0" fontId="59" fillId="25" borderId="153" xfId="50" applyNumberFormat="1" applyFont="1" applyBorder="1" applyAlignment="1" applyProtection="1">
      <alignment horizontal="left" vertical="center"/>
      <protection/>
    </xf>
    <xf numFmtId="0" fontId="59" fillId="25" borderId="206" xfId="50" applyNumberFormat="1" applyFont="1" applyBorder="1" applyAlignment="1" applyProtection="1">
      <alignment horizontal="center" vertical="center"/>
      <protection/>
    </xf>
    <xf numFmtId="0" fontId="59" fillId="25" borderId="207" xfId="50" applyNumberFormat="1" applyFont="1" applyBorder="1" applyAlignment="1" applyProtection="1">
      <alignment horizontal="center" vertical="center"/>
      <protection locked="0"/>
    </xf>
    <xf numFmtId="0" fontId="59" fillId="25" borderId="208" xfId="0" applyFont="1" applyFill="1" applyBorder="1" applyAlignment="1">
      <alignment/>
    </xf>
    <xf numFmtId="0" fontId="59" fillId="25" borderId="209" xfId="0" applyFont="1" applyFill="1" applyBorder="1" applyAlignment="1" applyProtection="1">
      <alignment/>
      <protection locked="0"/>
    </xf>
    <xf numFmtId="49" fontId="59" fillId="25" borderId="210" xfId="0" applyNumberFormat="1" applyFont="1" applyFill="1" applyBorder="1" applyAlignment="1" applyProtection="1">
      <alignment horizontal="center" vertical="center"/>
      <protection/>
    </xf>
    <xf numFmtId="49" fontId="59" fillId="25" borderId="211" xfId="0" applyNumberFormat="1" applyFont="1" applyFill="1" applyBorder="1" applyAlignment="1" applyProtection="1">
      <alignment horizontal="center" vertical="center"/>
      <protection/>
    </xf>
    <xf numFmtId="49" fontId="59" fillId="25" borderId="211" xfId="50" applyNumberFormat="1" applyFont="1" applyBorder="1" applyAlignment="1" applyProtection="1">
      <alignment horizontal="center" vertical="center"/>
      <protection/>
    </xf>
    <xf numFmtId="49" fontId="59" fillId="40" borderId="211" xfId="0" applyNumberFormat="1" applyFont="1" applyFill="1" applyBorder="1" applyAlignment="1" applyProtection="1">
      <alignment horizontal="center" vertical="center"/>
      <protection/>
    </xf>
    <xf numFmtId="49" fontId="59" fillId="40" borderId="212" xfId="0" applyNumberFormat="1" applyFont="1" applyFill="1" applyBorder="1" applyAlignment="1" applyProtection="1">
      <alignment horizontal="center" vertical="center"/>
      <protection/>
    </xf>
    <xf numFmtId="0" fontId="59" fillId="25" borderId="153" xfId="50" applyNumberFormat="1" applyFont="1" applyBorder="1" applyAlignment="1" applyProtection="1">
      <alignment horizontal="center"/>
      <protection/>
    </xf>
    <xf numFmtId="0" fontId="59" fillId="25" borderId="207" xfId="50" applyNumberFormat="1" applyFont="1" applyBorder="1" applyAlignment="1" applyProtection="1">
      <alignment horizontal="center"/>
      <protection locked="0"/>
    </xf>
    <xf numFmtId="49" fontId="59" fillId="40" borderId="213" xfId="0" applyNumberFormat="1" applyFont="1" applyFill="1" applyBorder="1" applyAlignment="1" applyProtection="1">
      <alignment horizontal="center" vertical="center"/>
      <protection/>
    </xf>
    <xf numFmtId="49" fontId="59" fillId="40" borderId="214" xfId="0" applyNumberFormat="1" applyFont="1" applyFill="1" applyBorder="1" applyAlignment="1" applyProtection="1">
      <alignment horizontal="center" vertical="center"/>
      <protection/>
    </xf>
    <xf numFmtId="0" fontId="0" fillId="25" borderId="20" xfId="50" applyFont="1" applyBorder="1" applyAlignment="1">
      <alignment horizontal="center" vertical="center"/>
      <protection/>
    </xf>
    <xf numFmtId="0" fontId="0" fillId="25" borderId="197" xfId="50" applyFont="1" applyBorder="1" applyAlignment="1">
      <alignment horizontal="left" vertical="center"/>
      <protection/>
    </xf>
    <xf numFmtId="0" fontId="0" fillId="25" borderId="197" xfId="50" applyFont="1" applyBorder="1" applyAlignment="1">
      <alignment horizontal="center" vertical="center"/>
      <protection/>
    </xf>
    <xf numFmtId="0" fontId="0" fillId="25" borderId="197" xfId="50" applyFont="1" applyBorder="1" applyAlignment="1">
      <alignment horizontal="center" vertical="center"/>
      <protection/>
    </xf>
    <xf numFmtId="0" fontId="0" fillId="25" borderId="197" xfId="50" applyFont="1" applyBorder="1" applyAlignment="1">
      <alignment horizontal="left"/>
      <protection/>
    </xf>
    <xf numFmtId="0" fontId="0" fillId="25" borderId="197" xfId="50" applyFont="1" applyBorder="1" applyAlignment="1">
      <alignment/>
      <protection/>
    </xf>
    <xf numFmtId="0" fontId="0" fillId="25" borderId="21" xfId="50" applyFont="1" applyBorder="1" applyAlignment="1">
      <alignment horizontal="left"/>
      <protection/>
    </xf>
    <xf numFmtId="49" fontId="59" fillId="45" borderId="154" xfId="0" applyNumberFormat="1" applyFont="1" applyFill="1" applyBorder="1" applyAlignment="1" applyProtection="1">
      <alignment horizontal="center" vertical="center"/>
      <protection/>
    </xf>
    <xf numFmtId="49" fontId="59" fillId="45" borderId="212" xfId="0" applyNumberFormat="1" applyFont="1" applyFill="1" applyBorder="1" applyAlignment="1" applyProtection="1">
      <alignment horizontal="center" vertical="center"/>
      <protection/>
    </xf>
    <xf numFmtId="49" fontId="59" fillId="45" borderId="212" xfId="50" applyNumberFormat="1" applyFont="1" applyFill="1" applyBorder="1" applyAlignment="1" applyProtection="1">
      <alignment horizontal="center" vertical="center"/>
      <protection/>
    </xf>
    <xf numFmtId="49" fontId="59" fillId="45" borderId="143" xfId="0" applyNumberFormat="1" applyFont="1" applyFill="1" applyBorder="1" applyAlignment="1" applyProtection="1">
      <alignment horizontal="center" vertical="center"/>
      <protection/>
    </xf>
    <xf numFmtId="0" fontId="66" fillId="45" borderId="215" xfId="0" applyNumberFormat="1" applyFont="1" applyFill="1" applyBorder="1" applyAlignment="1">
      <alignment horizontal="center" vertical="center"/>
    </xf>
    <xf numFmtId="0" fontId="66" fillId="45" borderId="216" xfId="46" applyFont="1" applyFill="1" applyBorder="1" applyAlignment="1">
      <alignment horizontal="center" vertical="center"/>
    </xf>
    <xf numFmtId="0" fontId="66" fillId="45" borderId="177" xfId="50" applyFont="1" applyFill="1" applyBorder="1" applyAlignment="1">
      <alignment horizontal="center" vertical="center"/>
      <protection/>
    </xf>
    <xf numFmtId="0" fontId="66" fillId="45" borderId="83" xfId="50" applyFont="1" applyFill="1" applyBorder="1" applyAlignment="1">
      <alignment horizontal="center" vertical="center"/>
      <protection/>
    </xf>
    <xf numFmtId="0" fontId="66" fillId="45" borderId="84" xfId="50" applyFont="1" applyFill="1" applyBorder="1" applyAlignment="1">
      <alignment horizontal="center" vertical="center"/>
      <protection/>
    </xf>
    <xf numFmtId="0" fontId="66" fillId="45" borderId="217" xfId="50" applyFont="1" applyFill="1" applyBorder="1" applyAlignment="1">
      <alignment horizontal="center" vertical="center"/>
      <protection/>
    </xf>
    <xf numFmtId="0" fontId="66" fillId="39" borderId="190" xfId="50" applyFont="1" applyFill="1" applyBorder="1" applyAlignment="1">
      <alignment horizontal="center" vertical="center"/>
      <protection/>
    </xf>
    <xf numFmtId="0" fontId="59" fillId="25" borderId="218" xfId="0" applyFont="1" applyFill="1" applyBorder="1" applyAlignment="1">
      <alignment/>
    </xf>
    <xf numFmtId="49" fontId="59" fillId="25" borderId="130" xfId="0" applyNumberFormat="1" applyFont="1" applyFill="1" applyBorder="1" applyAlignment="1" applyProtection="1">
      <alignment horizontal="center" vertical="center"/>
      <protection/>
    </xf>
    <xf numFmtId="49" fontId="59" fillId="25" borderId="129" xfId="0" applyNumberFormat="1" applyFont="1" applyFill="1" applyBorder="1" applyAlignment="1" applyProtection="1">
      <alignment horizontal="center" vertical="center"/>
      <protection/>
    </xf>
    <xf numFmtId="49" fontId="59" fillId="25" borderId="142" xfId="0" applyNumberFormat="1" applyFont="1" applyFill="1" applyBorder="1" applyAlignment="1" applyProtection="1">
      <alignment horizontal="center" vertical="center"/>
      <protection/>
    </xf>
    <xf numFmtId="49" fontId="59" fillId="25" borderId="153" xfId="0" applyNumberFormat="1" applyFont="1" applyFill="1" applyBorder="1" applyAlignment="1" applyProtection="1">
      <alignment horizontal="center" vertical="center"/>
      <protection/>
    </xf>
    <xf numFmtId="49" fontId="59" fillId="25" borderId="219" xfId="0" applyNumberFormat="1" applyFont="1" applyFill="1" applyBorder="1" applyAlignment="1" applyProtection="1">
      <alignment horizontal="center" vertical="center"/>
      <protection/>
    </xf>
    <xf numFmtId="0" fontId="59" fillId="25" borderId="163" xfId="0" applyFont="1" applyFill="1" applyBorder="1" applyAlignment="1" applyProtection="1">
      <alignment/>
      <protection locked="0"/>
    </xf>
    <xf numFmtId="49" fontId="59" fillId="25" borderId="220" xfId="0" applyNumberFormat="1" applyFont="1" applyFill="1" applyBorder="1" applyAlignment="1" applyProtection="1">
      <alignment horizontal="center" vertical="center"/>
      <protection/>
    </xf>
    <xf numFmtId="49" fontId="59" fillId="25" borderId="166" xfId="0" applyNumberFormat="1" applyFont="1" applyFill="1" applyBorder="1" applyAlignment="1" applyProtection="1">
      <alignment horizontal="center" vertical="center"/>
      <protection/>
    </xf>
    <xf numFmtId="49" fontId="59" fillId="25" borderId="166" xfId="50" applyNumberFormat="1" applyFont="1" applyBorder="1" applyAlignment="1" applyProtection="1">
      <alignment horizontal="center" vertical="center"/>
      <protection/>
    </xf>
    <xf numFmtId="0" fontId="59" fillId="25" borderId="220" xfId="50" applyNumberFormat="1" applyFont="1" applyBorder="1" applyAlignment="1" applyProtection="1">
      <alignment horizontal="right" vertical="center"/>
      <protection/>
    </xf>
    <xf numFmtId="0" fontId="59" fillId="25" borderId="213" xfId="50" applyNumberFormat="1" applyFont="1" applyBorder="1" applyAlignment="1" applyProtection="1">
      <alignment horizontal="center"/>
      <protection/>
    </xf>
    <xf numFmtId="0" fontId="59" fillId="25" borderId="213" xfId="50" applyNumberFormat="1" applyFont="1" applyBorder="1" applyAlignment="1" applyProtection="1">
      <alignment horizontal="left" vertical="center"/>
      <protection/>
    </xf>
    <xf numFmtId="0" fontId="59" fillId="25" borderId="221" xfId="50" applyNumberFormat="1" applyFont="1" applyBorder="1" applyAlignment="1" applyProtection="1">
      <alignment horizontal="center" vertical="center"/>
      <protection/>
    </xf>
    <xf numFmtId="0" fontId="59" fillId="25" borderId="167" xfId="50" applyNumberFormat="1" applyFont="1" applyBorder="1" applyAlignment="1" applyProtection="1">
      <alignment horizontal="center"/>
      <protection locked="0"/>
    </xf>
    <xf numFmtId="49" fontId="59" fillId="45" borderId="222" xfId="0" applyNumberFormat="1" applyFont="1" applyFill="1" applyBorder="1" applyAlignment="1" applyProtection="1">
      <alignment horizontal="center" vertical="center"/>
      <protection/>
    </xf>
    <xf numFmtId="49" fontId="59" fillId="45" borderId="222" xfId="50" applyNumberFormat="1" applyFont="1" applyFill="1" applyBorder="1" applyAlignment="1" applyProtection="1">
      <alignment horizontal="center" vertical="center"/>
      <protection/>
    </xf>
    <xf numFmtId="49" fontId="59" fillId="45" borderId="223" xfId="0" applyNumberFormat="1" applyFont="1" applyFill="1" applyBorder="1" applyAlignment="1" applyProtection="1">
      <alignment horizontal="center" vertical="center"/>
      <protection/>
    </xf>
    <xf numFmtId="49" fontId="59" fillId="45" borderId="224" xfId="0" applyNumberFormat="1" applyFont="1" applyFill="1" applyBorder="1" applyAlignment="1" applyProtection="1">
      <alignment horizontal="center" vertical="center"/>
      <protection/>
    </xf>
    <xf numFmtId="49" fontId="59" fillId="45" borderId="225" xfId="0" applyNumberFormat="1" applyFont="1" applyFill="1" applyBorder="1" applyAlignment="1" applyProtection="1">
      <alignment horizontal="center" vertical="center"/>
      <protection/>
    </xf>
    <xf numFmtId="0" fontId="68" fillId="25" borderId="60" xfId="50" applyFont="1" applyBorder="1" applyAlignment="1">
      <alignment horizontal="left" vertical="center"/>
      <protection/>
    </xf>
    <xf numFmtId="0" fontId="66" fillId="45" borderId="106" xfId="0" applyNumberFormat="1" applyFont="1" applyFill="1" applyBorder="1" applyAlignment="1">
      <alignment horizontal="center" vertical="center"/>
    </xf>
    <xf numFmtId="0" fontId="66" fillId="45" borderId="27" xfId="0" applyNumberFormat="1" applyFont="1" applyFill="1" applyBorder="1" applyAlignment="1">
      <alignment horizontal="center" vertical="center"/>
    </xf>
    <xf numFmtId="0" fontId="66" fillId="25" borderId="226" xfId="50" applyNumberFormat="1" applyFont="1" applyBorder="1" applyAlignment="1">
      <alignment horizontal="center" vertical="center"/>
      <protection/>
    </xf>
    <xf numFmtId="0" fontId="66" fillId="25" borderId="227" xfId="50" applyNumberFormat="1" applyFont="1" applyBorder="1" applyAlignment="1">
      <alignment horizontal="center" vertical="center"/>
      <protection/>
    </xf>
    <xf numFmtId="0" fontId="66" fillId="25" borderId="228" xfId="50" applyNumberFormat="1" applyFont="1" applyBorder="1" applyAlignment="1">
      <alignment horizontal="center" vertical="center"/>
      <protection/>
    </xf>
    <xf numFmtId="0" fontId="66" fillId="45" borderId="110" xfId="0" applyNumberFormat="1" applyFont="1" applyFill="1" applyBorder="1" applyAlignment="1">
      <alignment horizontal="center" vertical="center"/>
    </xf>
    <xf numFmtId="0" fontId="66" fillId="25" borderId="229" xfId="50" applyNumberFormat="1" applyFont="1" applyBorder="1" applyAlignment="1">
      <alignment horizontal="center" vertical="center"/>
      <protection/>
    </xf>
    <xf numFmtId="0" fontId="66" fillId="34" borderId="230" xfId="0" applyNumberFormat="1" applyFont="1" applyFill="1" applyBorder="1" applyAlignment="1">
      <alignment horizontal="center" vertical="center"/>
    </xf>
    <xf numFmtId="0" fontId="66" fillId="25" borderId="149" xfId="50" applyNumberFormat="1" applyFont="1" applyBorder="1" applyAlignment="1">
      <alignment horizontal="center" vertical="center"/>
      <protection/>
    </xf>
    <xf numFmtId="0" fontId="66" fillId="25" borderId="230" xfId="50" applyNumberFormat="1" applyFont="1" applyBorder="1" applyAlignment="1">
      <alignment horizontal="center" vertical="center"/>
      <protection/>
    </xf>
    <xf numFmtId="0" fontId="66" fillId="34" borderId="149" xfId="0" applyNumberFormat="1" applyFont="1" applyFill="1" applyBorder="1" applyAlignment="1">
      <alignment horizontal="center" vertical="center"/>
    </xf>
    <xf numFmtId="0" fontId="66" fillId="25" borderId="231" xfId="50" applyNumberFormat="1" applyFont="1" applyBorder="1" applyAlignment="1">
      <alignment horizontal="center" vertical="center"/>
      <protection/>
    </xf>
    <xf numFmtId="0" fontId="66" fillId="45" borderId="232" xfId="0" applyNumberFormat="1" applyFont="1" applyFill="1" applyBorder="1" applyAlignment="1">
      <alignment horizontal="center" vertical="center"/>
    </xf>
    <xf numFmtId="0" fontId="66" fillId="45" borderId="233" xfId="0" applyNumberFormat="1" applyFont="1" applyFill="1" applyBorder="1" applyAlignment="1">
      <alignment horizontal="center" vertical="center"/>
    </xf>
    <xf numFmtId="0" fontId="66" fillId="45" borderId="234" xfId="0" applyNumberFormat="1" applyFont="1" applyFill="1" applyBorder="1" applyAlignment="1">
      <alignment horizontal="center" vertical="center"/>
    </xf>
    <xf numFmtId="0" fontId="66" fillId="45" borderId="235" xfId="46" applyFont="1" applyFill="1" applyBorder="1" applyAlignment="1">
      <alignment horizontal="center" vertical="center"/>
    </xf>
    <xf numFmtId="0" fontId="66" fillId="45" borderId="83" xfId="46" applyFont="1" applyFill="1" applyBorder="1" applyAlignment="1">
      <alignment horizontal="center" vertical="center"/>
    </xf>
    <xf numFmtId="0" fontId="66" fillId="45" borderId="236" xfId="46" applyFont="1" applyFill="1" applyBorder="1" applyAlignment="1">
      <alignment horizontal="center" vertical="center"/>
    </xf>
    <xf numFmtId="0" fontId="66" fillId="25" borderId="237" xfId="50" applyFont="1" applyBorder="1" applyAlignment="1">
      <alignment horizontal="center" vertical="center"/>
      <protection/>
    </xf>
    <xf numFmtId="0" fontId="66" fillId="25" borderId="238" xfId="50" applyFont="1" applyBorder="1" applyAlignment="1">
      <alignment horizontal="center" vertical="center"/>
      <protection/>
    </xf>
    <xf numFmtId="0" fontId="66" fillId="25" borderId="239" xfId="50" applyFont="1" applyBorder="1" applyAlignment="1">
      <alignment horizontal="center" vertical="center"/>
      <protection/>
    </xf>
    <xf numFmtId="0" fontId="66" fillId="45" borderId="240" xfId="46" applyFont="1" applyFill="1" applyBorder="1" applyAlignment="1">
      <alignment horizontal="center" vertical="center"/>
    </xf>
    <xf numFmtId="0" fontId="66" fillId="39" borderId="236" xfId="46" applyFont="1" applyFill="1" applyBorder="1" applyAlignment="1">
      <alignment horizontal="center" vertical="center"/>
    </xf>
    <xf numFmtId="0" fontId="66" fillId="45" borderId="46" xfId="0" applyNumberFormat="1" applyFont="1" applyFill="1" applyBorder="1" applyAlignment="1">
      <alignment horizontal="center" vertical="center"/>
    </xf>
    <xf numFmtId="0" fontId="66" fillId="45" borderId="56" xfId="0" applyNumberFormat="1" applyFont="1" applyFill="1" applyBorder="1" applyAlignment="1">
      <alignment horizontal="center" vertical="center"/>
    </xf>
    <xf numFmtId="0" fontId="66" fillId="45" borderId="40" xfId="0" applyNumberFormat="1" applyFont="1" applyFill="1" applyBorder="1" applyAlignment="1">
      <alignment horizontal="center" vertical="center"/>
    </xf>
    <xf numFmtId="0" fontId="66" fillId="45" borderId="241" xfId="0" applyNumberFormat="1" applyFont="1" applyFill="1" applyBorder="1" applyAlignment="1">
      <alignment horizontal="center" vertical="center"/>
    </xf>
    <xf numFmtId="0" fontId="66" fillId="45" borderId="26" xfId="0" applyNumberFormat="1" applyFont="1" applyFill="1" applyBorder="1" applyAlignment="1">
      <alignment horizontal="center" vertical="center"/>
    </xf>
    <xf numFmtId="0" fontId="0" fillId="25" borderId="197" xfId="50" applyFont="1" applyBorder="1" applyAlignment="1">
      <alignment horizontal="center" vertical="center"/>
      <protection/>
    </xf>
    <xf numFmtId="0" fontId="59" fillId="25" borderId="125" xfId="50" applyNumberFormat="1" applyFont="1" applyBorder="1" applyAlignment="1">
      <alignment horizontal="center" vertical="center"/>
      <protection/>
    </xf>
    <xf numFmtId="0" fontId="59" fillId="25" borderId="126" xfId="50" applyNumberFormat="1" applyFont="1" applyBorder="1" applyAlignment="1">
      <alignment horizontal="center" vertical="center"/>
      <protection/>
    </xf>
    <xf numFmtId="0" fontId="59" fillId="25" borderId="242" xfId="50" applyNumberFormat="1" applyFont="1" applyBorder="1" applyAlignment="1">
      <alignment horizontal="center" vertical="center"/>
      <protection/>
    </xf>
    <xf numFmtId="0" fontId="64" fillId="25" borderId="243" xfId="50" applyNumberFormat="1" applyFont="1" applyBorder="1" applyAlignment="1">
      <alignment horizontal="center" vertical="center"/>
      <protection/>
    </xf>
    <xf numFmtId="0" fontId="64" fillId="25" borderId="125" xfId="50" applyNumberFormat="1" applyFont="1" applyBorder="1" applyAlignment="1">
      <alignment horizontal="center" vertical="center"/>
      <protection/>
    </xf>
    <xf numFmtId="0" fontId="64" fillId="25" borderId="126" xfId="50" applyNumberFormat="1" applyFont="1" applyBorder="1" applyAlignment="1">
      <alignment horizontal="center" vertical="center"/>
      <protection/>
    </xf>
    <xf numFmtId="0" fontId="59" fillId="25" borderId="199" xfId="50" applyNumberFormat="1" applyFont="1" applyBorder="1" applyAlignment="1" applyProtection="1">
      <alignment horizontal="center" vertical="center"/>
      <protection/>
    </xf>
    <xf numFmtId="0" fontId="59" fillId="25" borderId="130" xfId="50" applyNumberFormat="1" applyFont="1" applyBorder="1" applyAlignment="1" applyProtection="1">
      <alignment horizontal="center" vertical="center"/>
      <protection/>
    </xf>
    <xf numFmtId="0" fontId="59" fillId="25" borderId="169" xfId="50" applyFont="1" applyBorder="1" applyAlignment="1">
      <alignment horizontal="center" vertical="center"/>
      <protection/>
    </xf>
    <xf numFmtId="0" fontId="59" fillId="25" borderId="170" xfId="50" applyFont="1" applyBorder="1" applyAlignment="1">
      <alignment horizontal="center" vertical="center"/>
      <protection/>
    </xf>
    <xf numFmtId="0" fontId="59" fillId="25" borderId="171" xfId="50" applyFont="1" applyBorder="1" applyAlignment="1">
      <alignment horizontal="center" vertical="center"/>
      <protection/>
    </xf>
    <xf numFmtId="0" fontId="59" fillId="25" borderId="168" xfId="50" applyFont="1" applyBorder="1" applyAlignment="1">
      <alignment horizontal="center" vertical="center"/>
      <protection/>
    </xf>
    <xf numFmtId="0" fontId="64" fillId="25" borderId="169" xfId="50" applyFont="1" applyBorder="1" applyAlignment="1">
      <alignment horizontal="center" vertical="center"/>
      <protection/>
    </xf>
    <xf numFmtId="0" fontId="64" fillId="25" borderId="244" xfId="50" applyNumberFormat="1" applyFont="1" applyBorder="1" applyAlignment="1">
      <alignment horizontal="center" vertical="center"/>
      <protection/>
    </xf>
    <xf numFmtId="0" fontId="64" fillId="25" borderId="245" xfId="50" applyNumberFormat="1" applyFont="1" applyBorder="1" applyAlignment="1">
      <alignment horizontal="center" vertical="center"/>
      <protection/>
    </xf>
    <xf numFmtId="0" fontId="59" fillId="25" borderId="172" xfId="0" applyNumberFormat="1" applyFont="1" applyFill="1" applyBorder="1" applyAlignment="1">
      <alignment horizontal="center" vertical="center"/>
    </xf>
    <xf numFmtId="0" fontId="59" fillId="25" borderId="173" xfId="0" applyNumberFormat="1" applyFont="1" applyFill="1" applyBorder="1" applyAlignment="1">
      <alignment horizontal="center" vertical="center"/>
    </xf>
    <xf numFmtId="0" fontId="59" fillId="25" borderId="174" xfId="0" applyNumberFormat="1" applyFont="1" applyFill="1" applyBorder="1" applyAlignment="1">
      <alignment horizontal="center" vertical="center"/>
    </xf>
    <xf numFmtId="0" fontId="59" fillId="25" borderId="246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1</xdr:row>
      <xdr:rowOff>85725</xdr:rowOff>
    </xdr:from>
    <xdr:to>
      <xdr:col>23</xdr:col>
      <xdr:colOff>409575</xdr:colOff>
      <xdr:row>7</xdr:row>
      <xdr:rowOff>76200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76225"/>
          <a:ext cx="2333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00700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007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556260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400050</xdr:colOff>
      <xdr:row>1</xdr:row>
      <xdr:rowOff>28575</xdr:rowOff>
    </xdr:from>
    <xdr:to>
      <xdr:col>26</xdr:col>
      <xdr:colOff>152400</xdr:colOff>
      <xdr:row>7</xdr:row>
      <xdr:rowOff>19050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219075"/>
          <a:ext cx="2343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2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476250</xdr:colOff>
      <xdr:row>0</xdr:row>
      <xdr:rowOff>161925</xdr:rowOff>
    </xdr:from>
    <xdr:ext cx="5076825" cy="533400"/>
    <xdr:sp>
      <xdr:nvSpPr>
        <xdr:cNvPr id="4" name="Obdélník 7"/>
        <xdr:cNvSpPr>
          <a:spLocks/>
        </xdr:cNvSpPr>
      </xdr:nvSpPr>
      <xdr:spPr>
        <a:xfrm>
          <a:off x="5676900" y="16192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5" name="Obdélník 13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23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4</xdr:row>
      <xdr:rowOff>28575</xdr:rowOff>
    </xdr:from>
    <xdr:ext cx="5286375" cy="714375"/>
    <xdr:sp>
      <xdr:nvSpPr>
        <xdr:cNvPr id="1" name="Obdélník 3"/>
        <xdr:cNvSpPr>
          <a:spLocks/>
        </xdr:cNvSpPr>
      </xdr:nvSpPr>
      <xdr:spPr>
        <a:xfrm>
          <a:off x="2390775" y="790575"/>
          <a:ext cx="5286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2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419100</xdr:colOff>
      <xdr:row>0</xdr:row>
      <xdr:rowOff>0</xdr:rowOff>
    </xdr:from>
    <xdr:ext cx="5076825" cy="533400"/>
    <xdr:sp>
      <xdr:nvSpPr>
        <xdr:cNvPr id="5" name="Obdélník 10"/>
        <xdr:cNvSpPr>
          <a:spLocks/>
        </xdr:cNvSpPr>
      </xdr:nvSpPr>
      <xdr:spPr>
        <a:xfrm>
          <a:off x="4857750" y="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21</xdr:col>
      <xdr:colOff>285750</xdr:colOff>
      <xdr:row>1</xdr:row>
      <xdr:rowOff>133350</xdr:rowOff>
    </xdr:from>
    <xdr:to>
      <xdr:col>26</xdr:col>
      <xdr:colOff>180975</xdr:colOff>
      <xdr:row>7</xdr:row>
      <xdr:rowOff>104775</xdr:rowOff>
    </xdr:to>
    <xdr:pic>
      <xdr:nvPicPr>
        <xdr:cNvPr id="10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323850"/>
          <a:ext cx="2486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1" name="Obdélník 1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2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3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21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5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7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8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495300</xdr:colOff>
      <xdr:row>0</xdr:row>
      <xdr:rowOff>85725</xdr:rowOff>
    </xdr:from>
    <xdr:ext cx="5076825" cy="533400"/>
    <xdr:sp>
      <xdr:nvSpPr>
        <xdr:cNvPr id="19" name="Obdélník 22"/>
        <xdr:cNvSpPr>
          <a:spLocks/>
        </xdr:cNvSpPr>
      </xdr:nvSpPr>
      <xdr:spPr>
        <a:xfrm>
          <a:off x="5695950" y="8572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285750</xdr:colOff>
      <xdr:row>1</xdr:row>
      <xdr:rowOff>133350</xdr:rowOff>
    </xdr:from>
    <xdr:to>
      <xdr:col>25</xdr:col>
      <xdr:colOff>590550</xdr:colOff>
      <xdr:row>7</xdr:row>
      <xdr:rowOff>104775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323850"/>
          <a:ext cx="2286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1704975</xdr:colOff>
      <xdr:row>4</xdr:row>
      <xdr:rowOff>28575</xdr:rowOff>
    </xdr:from>
    <xdr:ext cx="5676900" cy="714375"/>
    <xdr:sp>
      <xdr:nvSpPr>
        <xdr:cNvPr id="2" name="Obdélník 3"/>
        <xdr:cNvSpPr>
          <a:spLocks/>
        </xdr:cNvSpPr>
      </xdr:nvSpPr>
      <xdr:spPr>
        <a:xfrm>
          <a:off x="2000250" y="790575"/>
          <a:ext cx="5676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7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819150</xdr:colOff>
      <xdr:row>2</xdr:row>
      <xdr:rowOff>76200</xdr:rowOff>
    </xdr:from>
    <xdr:ext cx="1943100" cy="447675"/>
    <xdr:sp>
      <xdr:nvSpPr>
        <xdr:cNvPr id="1" name="Obdélník 1"/>
        <xdr:cNvSpPr>
          <a:spLocks/>
        </xdr:cNvSpPr>
      </xdr:nvSpPr>
      <xdr:spPr>
        <a:xfrm>
          <a:off x="5381625" y="457200"/>
          <a:ext cx="1943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kolo</a:t>
          </a:r>
        </a:p>
      </xdr:txBody>
    </xdr:sp>
    <xdr:clientData/>
  </xdr:oneCellAnchor>
  <xdr:oneCellAnchor>
    <xdr:from>
      <xdr:col>2</xdr:col>
      <xdr:colOff>1104900</xdr:colOff>
      <xdr:row>83</xdr:row>
      <xdr:rowOff>0</xdr:rowOff>
    </xdr:from>
    <xdr:ext cx="2914650" cy="1295400"/>
    <xdr:sp>
      <xdr:nvSpPr>
        <xdr:cNvPr id="2" name="Obdélník 2"/>
        <xdr:cNvSpPr>
          <a:spLocks/>
        </xdr:cNvSpPr>
      </xdr:nvSpPr>
      <xdr:spPr>
        <a:xfrm rot="19433869">
          <a:off x="3028950" y="22945725"/>
          <a:ext cx="2914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1</xdr:col>
      <xdr:colOff>85725</xdr:colOff>
      <xdr:row>2</xdr:row>
      <xdr:rowOff>66675</xdr:rowOff>
    </xdr:from>
    <xdr:ext cx="4914900" cy="314325"/>
    <xdr:sp>
      <xdr:nvSpPr>
        <xdr:cNvPr id="3" name="Obdélník 3"/>
        <xdr:cNvSpPr>
          <a:spLocks/>
        </xdr:cNvSpPr>
      </xdr:nvSpPr>
      <xdr:spPr>
        <a:xfrm>
          <a:off x="1238250" y="447675"/>
          <a:ext cx="491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1009650</xdr:colOff>
      <xdr:row>0</xdr:row>
      <xdr:rowOff>57150</xdr:rowOff>
    </xdr:from>
    <xdr:ext cx="3028950" cy="447675"/>
    <xdr:sp>
      <xdr:nvSpPr>
        <xdr:cNvPr id="4" name="Obdélník 4"/>
        <xdr:cNvSpPr>
          <a:spLocks/>
        </xdr:cNvSpPr>
      </xdr:nvSpPr>
      <xdr:spPr>
        <a:xfrm>
          <a:off x="2933700" y="57150"/>
          <a:ext cx="3028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  <xdr:oneCellAnchor>
    <xdr:from>
      <xdr:col>3</xdr:col>
      <xdr:colOff>523875</xdr:colOff>
      <xdr:row>62</xdr:row>
      <xdr:rowOff>38100</xdr:rowOff>
    </xdr:from>
    <xdr:ext cx="1847850" cy="314325"/>
    <xdr:sp>
      <xdr:nvSpPr>
        <xdr:cNvPr id="5" name="Obdélník 5"/>
        <xdr:cNvSpPr>
          <a:spLocks/>
        </xdr:cNvSpPr>
      </xdr:nvSpPr>
      <xdr:spPr>
        <a:xfrm>
          <a:off x="3562350" y="16944975"/>
          <a:ext cx="1847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57</xdr:row>
      <xdr:rowOff>276225</xdr:rowOff>
    </xdr:from>
    <xdr:ext cx="3895725" cy="600075"/>
    <xdr:sp>
      <xdr:nvSpPr>
        <xdr:cNvPr id="6" name="Obdélník 6"/>
        <xdr:cNvSpPr>
          <a:spLocks/>
        </xdr:cNvSpPr>
      </xdr:nvSpPr>
      <xdr:spPr>
        <a:xfrm>
          <a:off x="2571750" y="15754350"/>
          <a:ext cx="3895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60</xdr:row>
      <xdr:rowOff>38100</xdr:rowOff>
    </xdr:from>
    <xdr:ext cx="3676650" cy="447675"/>
    <xdr:sp>
      <xdr:nvSpPr>
        <xdr:cNvPr id="7" name="Obdélník 7"/>
        <xdr:cNvSpPr>
          <a:spLocks/>
        </xdr:cNvSpPr>
      </xdr:nvSpPr>
      <xdr:spPr>
        <a:xfrm>
          <a:off x="2657475" y="16373475"/>
          <a:ext cx="3676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  <xdr:oneCellAnchor>
    <xdr:from>
      <xdr:col>2</xdr:col>
      <xdr:colOff>1104900</xdr:colOff>
      <xdr:row>75</xdr:row>
      <xdr:rowOff>0</xdr:rowOff>
    </xdr:from>
    <xdr:ext cx="2914650" cy="1295400"/>
    <xdr:sp>
      <xdr:nvSpPr>
        <xdr:cNvPr id="8" name="Obdélník 9"/>
        <xdr:cNvSpPr>
          <a:spLocks/>
        </xdr:cNvSpPr>
      </xdr:nvSpPr>
      <xdr:spPr>
        <a:xfrm rot="19433869">
          <a:off x="3028950" y="20621625"/>
          <a:ext cx="2914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3</xdr:col>
      <xdr:colOff>523875</xdr:colOff>
      <xdr:row>54</xdr:row>
      <xdr:rowOff>38100</xdr:rowOff>
    </xdr:from>
    <xdr:ext cx="1847850" cy="314325"/>
    <xdr:sp>
      <xdr:nvSpPr>
        <xdr:cNvPr id="9" name="Obdélník 12"/>
        <xdr:cNvSpPr>
          <a:spLocks/>
        </xdr:cNvSpPr>
      </xdr:nvSpPr>
      <xdr:spPr>
        <a:xfrm>
          <a:off x="3562350" y="14830425"/>
          <a:ext cx="1847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49</xdr:row>
      <xdr:rowOff>285750</xdr:rowOff>
    </xdr:from>
    <xdr:ext cx="3895725" cy="590550"/>
    <xdr:sp>
      <xdr:nvSpPr>
        <xdr:cNvPr id="10" name="Obdélník 13"/>
        <xdr:cNvSpPr>
          <a:spLocks/>
        </xdr:cNvSpPr>
      </xdr:nvSpPr>
      <xdr:spPr>
        <a:xfrm>
          <a:off x="2571750" y="14058900"/>
          <a:ext cx="389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52</xdr:row>
      <xdr:rowOff>38100</xdr:rowOff>
    </xdr:from>
    <xdr:ext cx="3676650" cy="447675"/>
    <xdr:sp>
      <xdr:nvSpPr>
        <xdr:cNvPr id="11" name="Obdélník 14"/>
        <xdr:cNvSpPr>
          <a:spLocks/>
        </xdr:cNvSpPr>
      </xdr:nvSpPr>
      <xdr:spPr>
        <a:xfrm>
          <a:off x="2657475" y="14468475"/>
          <a:ext cx="3676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0</xdr:row>
      <xdr:rowOff>314325</xdr:rowOff>
    </xdr:from>
    <xdr:ext cx="5448300" cy="723900"/>
    <xdr:sp>
      <xdr:nvSpPr>
        <xdr:cNvPr id="1" name="Obdélník 1"/>
        <xdr:cNvSpPr>
          <a:spLocks/>
        </xdr:cNvSpPr>
      </xdr:nvSpPr>
      <xdr:spPr>
        <a:xfrm>
          <a:off x="876300" y="314325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15</xdr:col>
      <xdr:colOff>409575</xdr:colOff>
      <xdr:row>0</xdr:row>
      <xdr:rowOff>542925</xdr:rowOff>
    </xdr:from>
    <xdr:ext cx="3524250" cy="533400"/>
    <xdr:sp>
      <xdr:nvSpPr>
        <xdr:cNvPr id="2" name="Obdélník 2"/>
        <xdr:cNvSpPr>
          <a:spLocks/>
        </xdr:cNvSpPr>
      </xdr:nvSpPr>
      <xdr:spPr>
        <a:xfrm>
          <a:off x="6600825" y="542925"/>
          <a:ext cx="3524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10</xdr:col>
      <xdr:colOff>19050</xdr:colOff>
      <xdr:row>4</xdr:row>
      <xdr:rowOff>85725</xdr:rowOff>
    </xdr:from>
    <xdr:ext cx="1333500" cy="590550"/>
    <xdr:sp>
      <xdr:nvSpPr>
        <xdr:cNvPr id="3" name="Obdélník 3"/>
        <xdr:cNvSpPr>
          <a:spLocks/>
        </xdr:cNvSpPr>
      </xdr:nvSpPr>
      <xdr:spPr>
        <a:xfrm>
          <a:off x="4867275" y="1209675"/>
          <a:ext cx="1333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2. kolo</a:t>
          </a:r>
        </a:p>
      </xdr:txBody>
    </xdr:sp>
    <xdr:clientData/>
  </xdr:oneCellAnchor>
  <xdr:oneCellAnchor>
    <xdr:from>
      <xdr:col>0</xdr:col>
      <xdr:colOff>0</xdr:colOff>
      <xdr:row>22</xdr:row>
      <xdr:rowOff>57150</xdr:rowOff>
    </xdr:from>
    <xdr:ext cx="6724650" cy="647700"/>
    <xdr:sp>
      <xdr:nvSpPr>
        <xdr:cNvPr id="4" name="Obdélník 4"/>
        <xdr:cNvSpPr>
          <a:spLocks/>
        </xdr:cNvSpPr>
      </xdr:nvSpPr>
      <xdr:spPr>
        <a:xfrm>
          <a:off x="0" y="4991100"/>
          <a:ext cx="6724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www.rdklub.cz/liga</a:t>
          </a:r>
        </a:p>
      </xdr:txBody>
    </xdr:sp>
    <xdr:clientData/>
  </xdr:oneCellAnchor>
  <xdr:twoCellAnchor editAs="oneCell">
    <xdr:from>
      <xdr:col>14</xdr:col>
      <xdr:colOff>123825</xdr:colOff>
      <xdr:row>21</xdr:row>
      <xdr:rowOff>123825</xdr:rowOff>
    </xdr:from>
    <xdr:to>
      <xdr:col>24</xdr:col>
      <xdr:colOff>600075</xdr:colOff>
      <xdr:row>28</xdr:row>
      <xdr:rowOff>66675</xdr:rowOff>
    </xdr:to>
    <xdr:pic>
      <xdr:nvPicPr>
        <xdr:cNvPr id="5" name="Obrázek 5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67275"/>
          <a:ext cx="4838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3" customFormat="1" ht="15">
      <c r="M1" s="34"/>
      <c r="N1" s="34"/>
      <c r="O1" s="34"/>
      <c r="P1" s="35"/>
      <c r="Q1" s="35"/>
      <c r="R1" s="35"/>
      <c r="S1" s="36"/>
      <c r="T1" s="34"/>
      <c r="U1" s="34"/>
      <c r="V1" s="34"/>
    </row>
    <row r="2" spans="3:22" s="33" customFormat="1" ht="15">
      <c r="C2" s="37"/>
      <c r="D2" s="37"/>
      <c r="M2" s="34"/>
      <c r="N2" s="34"/>
      <c r="O2" s="34"/>
      <c r="P2" s="35"/>
      <c r="Q2" s="35"/>
      <c r="R2" s="35"/>
      <c r="S2" s="36"/>
      <c r="T2" s="34"/>
      <c r="U2" s="34"/>
      <c r="V2" s="34"/>
    </row>
    <row r="3" spans="2:22" s="33" customFormat="1" ht="15">
      <c r="B3" s="37"/>
      <c r="C3" s="37"/>
      <c r="D3" s="37"/>
      <c r="M3" s="34"/>
      <c r="N3" s="34"/>
      <c r="O3" s="34"/>
      <c r="P3" s="35"/>
      <c r="Q3" s="35"/>
      <c r="R3" s="35"/>
      <c r="S3" s="36"/>
      <c r="T3" s="34"/>
      <c r="U3" s="34"/>
      <c r="V3" s="34"/>
    </row>
    <row r="4" spans="3:22" s="33" customFormat="1" ht="15">
      <c r="C4" s="37"/>
      <c r="D4" s="37"/>
      <c r="M4" s="34"/>
      <c r="N4" s="34"/>
      <c r="O4" s="34"/>
      <c r="P4" s="35"/>
      <c r="Q4" s="35"/>
      <c r="R4" s="35"/>
      <c r="S4" s="36"/>
      <c r="T4" s="34"/>
      <c r="U4" s="34"/>
      <c r="V4" s="34"/>
    </row>
    <row r="5" spans="13:22" s="33" customFormat="1" ht="15">
      <c r="M5" s="34"/>
      <c r="N5" s="34"/>
      <c r="O5" s="34"/>
      <c r="P5" s="35"/>
      <c r="Q5" s="35"/>
      <c r="R5" s="35"/>
      <c r="S5" s="36"/>
      <c r="T5" s="34"/>
      <c r="U5" s="34"/>
      <c r="V5" s="34"/>
    </row>
    <row r="6" spans="13:22" s="33" customFormat="1" ht="15">
      <c r="M6" s="34"/>
      <c r="N6" s="34"/>
      <c r="O6" s="34"/>
      <c r="P6" s="35"/>
      <c r="Q6" s="35"/>
      <c r="R6" s="35"/>
      <c r="S6" s="36"/>
      <c r="T6" s="34"/>
      <c r="U6" s="34"/>
      <c r="V6" s="34"/>
    </row>
    <row r="7" spans="13:22" s="33" customFormat="1" ht="15">
      <c r="M7" s="34"/>
      <c r="N7" s="34"/>
      <c r="O7" s="34"/>
      <c r="P7" s="35"/>
      <c r="Q7" s="35"/>
      <c r="R7" s="35"/>
      <c r="S7" s="36"/>
      <c r="T7" s="34"/>
      <c r="U7" s="34"/>
      <c r="V7" s="34"/>
    </row>
    <row r="8" spans="13:22" s="33" customFormat="1" ht="36" customHeight="1">
      <c r="M8" s="34"/>
      <c r="N8" s="34"/>
      <c r="O8" s="34"/>
      <c r="P8" s="35"/>
      <c r="Q8" s="35"/>
      <c r="R8" s="35"/>
      <c r="S8" s="36"/>
      <c r="T8" s="34"/>
      <c r="U8" s="34"/>
      <c r="V8" s="34"/>
    </row>
    <row r="9" spans="1:16" ht="18" customHeight="1">
      <c r="A9" s="8"/>
      <c r="B9" s="8"/>
      <c r="C9" s="8"/>
      <c r="D9" s="8"/>
      <c r="E9" s="8"/>
      <c r="F9" s="8"/>
      <c r="H9" s="9"/>
      <c r="I9" s="10"/>
      <c r="J9" s="8"/>
      <c r="K9" s="8"/>
      <c r="L9" s="8"/>
      <c r="M9" s="8"/>
      <c r="N9" s="8"/>
      <c r="O9" s="8"/>
      <c r="P9" s="8"/>
    </row>
    <row r="10" spans="1:16" ht="24" customHeight="1" thickBot="1">
      <c r="A10" s="8"/>
      <c r="B10" s="11"/>
      <c r="C10" s="8"/>
      <c r="D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4" customHeight="1" thickBot="1">
      <c r="A11" s="2"/>
      <c r="B11" s="3"/>
      <c r="C11" s="539">
        <v>1</v>
      </c>
      <c r="D11" s="540"/>
      <c r="E11" s="539">
        <v>2</v>
      </c>
      <c r="F11" s="540"/>
      <c r="G11" s="539">
        <v>3</v>
      </c>
      <c r="H11" s="540"/>
      <c r="I11" s="539">
        <v>4</v>
      </c>
      <c r="J11" s="541"/>
      <c r="K11" s="542" t="s">
        <v>26</v>
      </c>
      <c r="L11" s="543"/>
      <c r="M11" s="544"/>
      <c r="N11" s="38" t="s">
        <v>1</v>
      </c>
      <c r="O11" s="39" t="s">
        <v>0</v>
      </c>
      <c r="P11" s="8"/>
      <c r="Q11" s="40" t="s">
        <v>5</v>
      </c>
      <c r="R11" s="41" t="str">
        <f>B12</f>
        <v>Šiška Zdeněk</v>
      </c>
      <c r="S11" s="42" t="s">
        <v>14</v>
      </c>
      <c r="T11" s="43" t="str">
        <f>B13</f>
        <v>Műnster Jaromír</v>
      </c>
      <c r="U11" s="25">
        <v>3</v>
      </c>
      <c r="V11" s="31" t="s">
        <v>21</v>
      </c>
      <c r="W11" s="26">
        <v>1</v>
      </c>
    </row>
    <row r="12" spans="1:23" ht="24" customHeight="1" thickBot="1" thickTop="1">
      <c r="A12" s="218">
        <v>1</v>
      </c>
      <c r="B12" s="227" t="s">
        <v>53</v>
      </c>
      <c r="C12" s="219"/>
      <c r="D12" s="220"/>
      <c r="E12" s="516" t="str">
        <f>U11&amp;":"&amp;W11</f>
        <v>3:1</v>
      </c>
      <c r="F12" s="515">
        <f>VLOOKUP(E12,G28:H37,2,0)</f>
        <v>6</v>
      </c>
      <c r="G12" s="516" t="str">
        <f>U14&amp;":"&amp;W14</f>
        <v>3:0</v>
      </c>
      <c r="H12" s="515">
        <f>VLOOKUP(G12,G28:H37,2,0)</f>
        <v>7</v>
      </c>
      <c r="I12" s="516" t="str">
        <f>W16&amp;":"&amp;U16</f>
        <v>3:0</v>
      </c>
      <c r="J12" s="522">
        <f>VLOOKUP(I12,G28:H37,2,0)</f>
        <v>7</v>
      </c>
      <c r="K12" s="221">
        <f>VLOOKUP(E12,$G$28:$J$37,3,0)+VLOOKUP(G12,$G$28:$J$37,3,0)+VLOOKUP(I12,$G$28:$J$37,3,0)</f>
        <v>9</v>
      </c>
      <c r="L12" s="222" t="s">
        <v>21</v>
      </c>
      <c r="M12" s="223">
        <f>VLOOKUP(E12,$G$28:$J$37,4,0)+VLOOKUP(G12,$G$28:$J$37,4,0)+VLOOKUP(I12,$G$28:$J$37,4,0)</f>
        <v>1</v>
      </c>
      <c r="N12" s="224">
        <f>SUM(J12,H12,F12)</f>
        <v>20</v>
      </c>
      <c r="O12" s="225" t="s">
        <v>75</v>
      </c>
      <c r="P12" s="12"/>
      <c r="Q12" s="40" t="s">
        <v>6</v>
      </c>
      <c r="R12" s="41" t="str">
        <f>B14</f>
        <v>Saňák Adam</v>
      </c>
      <c r="S12" s="42" t="s">
        <v>14</v>
      </c>
      <c r="T12" s="43" t="str">
        <f>B15</f>
        <v>Ruman Milan</v>
      </c>
      <c r="U12" s="25">
        <v>3</v>
      </c>
      <c r="V12" s="31" t="s">
        <v>21</v>
      </c>
      <c r="W12" s="26">
        <v>1</v>
      </c>
    </row>
    <row r="13" spans="1:23" ht="24" customHeight="1" thickBot="1">
      <c r="A13" s="215">
        <v>2</v>
      </c>
      <c r="B13" s="228" t="s">
        <v>66</v>
      </c>
      <c r="C13" s="512" t="str">
        <f>W11&amp;":"&amp;U11</f>
        <v>1:3</v>
      </c>
      <c r="D13" s="510">
        <f>VLOOKUP(C13,G28:H37,2,0)</f>
        <v>1</v>
      </c>
      <c r="E13" s="517"/>
      <c r="F13" s="216"/>
      <c r="G13" s="519" t="str">
        <f>U13&amp;":"&amp;W13</f>
        <v>2:3</v>
      </c>
      <c r="H13" s="510">
        <f>VLOOKUP(G13,G28:H37,2,0)</f>
        <v>2</v>
      </c>
      <c r="I13" s="519" t="str">
        <f>U15&amp;":"&amp;W15</f>
        <v>2:3</v>
      </c>
      <c r="J13" s="523">
        <f>VLOOKUP(I13,G28:H37,2,0)</f>
        <v>2</v>
      </c>
      <c r="K13" s="62">
        <f>VLOOKUP(C13,$G$28:$J$37,3,0)+VLOOKUP(G13,$G$28:$J$37,3,0)+VLOOKUP(I13,$G$28:$J$37,3,0)</f>
        <v>5</v>
      </c>
      <c r="L13" s="47" t="s">
        <v>21</v>
      </c>
      <c r="M13" s="206">
        <f>VLOOKUP(C13,$G$28:$J$37,4,0)+VLOOKUP(G13,$G$28:$J$37,4,0)+VLOOKUP(I13,$G$28:$J$37,4,0)</f>
        <v>9</v>
      </c>
      <c r="N13" s="207">
        <f>SUM(J13,H13,D13,B13)</f>
        <v>5</v>
      </c>
      <c r="O13" s="217" t="s">
        <v>72</v>
      </c>
      <c r="P13" s="12"/>
      <c r="Q13" s="40" t="s">
        <v>7</v>
      </c>
      <c r="R13" s="41" t="str">
        <f>B13</f>
        <v>Műnster Jaromír</v>
      </c>
      <c r="S13" s="42" t="s">
        <v>14</v>
      </c>
      <c r="T13" s="43" t="str">
        <f>B14</f>
        <v>Saňák Adam</v>
      </c>
      <c r="U13" s="25">
        <v>2</v>
      </c>
      <c r="V13" s="31" t="s">
        <v>21</v>
      </c>
      <c r="W13" s="26">
        <v>3</v>
      </c>
    </row>
    <row r="14" spans="1:23" ht="24" customHeight="1" thickBot="1">
      <c r="A14" s="211">
        <v>3</v>
      </c>
      <c r="B14" s="229" t="s">
        <v>25</v>
      </c>
      <c r="C14" s="513" t="str">
        <f>W14&amp;":"&amp;U14</f>
        <v>0:3</v>
      </c>
      <c r="D14" s="511">
        <f>VLOOKUP(C14,G28:H37,2,0)</f>
        <v>0</v>
      </c>
      <c r="E14" s="518" t="str">
        <f>W13&amp;":"&amp;U13</f>
        <v>3:2</v>
      </c>
      <c r="F14" s="511">
        <f>VLOOKUP(E14,G28:H37,2,0)</f>
        <v>5</v>
      </c>
      <c r="G14" s="520"/>
      <c r="H14" s="46"/>
      <c r="I14" s="518" t="str">
        <f>U12&amp;":"&amp;W12</f>
        <v>3:1</v>
      </c>
      <c r="J14" s="524">
        <f>VLOOKUP(I14,G28:H37,2,0)</f>
        <v>6</v>
      </c>
      <c r="K14" s="212">
        <f>VLOOKUP(C14,$G$28:$J$37,3,0)+VLOOKUP(E14,$G$28:$J$37,3,0)+VLOOKUP(I14,$G$28:$J$37,3,0)</f>
        <v>6</v>
      </c>
      <c r="L14" s="49" t="s">
        <v>21</v>
      </c>
      <c r="M14" s="213">
        <f>VLOOKUP(C14,$G$28:$J$37,4,0)+VLOOKUP(E14,$G$28:$J$37,4,0)+VLOOKUP(I14,$G$28:$J$37,4,0)</f>
        <v>6</v>
      </c>
      <c r="N14" s="214">
        <f>SUM(J14,F14,D14,B14)</f>
        <v>11</v>
      </c>
      <c r="O14" s="48" t="s">
        <v>76</v>
      </c>
      <c r="P14" s="12"/>
      <c r="Q14" s="40" t="s">
        <v>2</v>
      </c>
      <c r="R14" s="41" t="str">
        <f>B12</f>
        <v>Šiška Zdeněk</v>
      </c>
      <c r="S14" s="42" t="s">
        <v>14</v>
      </c>
      <c r="T14" s="43" t="str">
        <f>B14</f>
        <v>Saňák Adam</v>
      </c>
      <c r="U14" s="25">
        <v>3</v>
      </c>
      <c r="V14" s="31" t="s">
        <v>21</v>
      </c>
      <c r="W14" s="26">
        <v>0</v>
      </c>
    </row>
    <row r="15" spans="1:23" ht="24" customHeight="1" thickBot="1">
      <c r="A15" s="208">
        <v>4</v>
      </c>
      <c r="B15" s="230" t="s">
        <v>31</v>
      </c>
      <c r="C15" s="514" t="str">
        <f>U16&amp;":"&amp;W16</f>
        <v>0:3</v>
      </c>
      <c r="D15" s="482">
        <f>VLOOKUP(C15,G28:H37,2,0)</f>
        <v>0</v>
      </c>
      <c r="E15" s="232" t="str">
        <f>W15&amp;":"&amp;U15</f>
        <v>3:2</v>
      </c>
      <c r="F15" s="482">
        <f>VLOOKUP(E15,G28:H37,2,0)</f>
        <v>5</v>
      </c>
      <c r="G15" s="521" t="str">
        <f>W12&amp;":"&amp;U12</f>
        <v>1:3</v>
      </c>
      <c r="H15" s="482">
        <f>VLOOKUP(G15,G28:H37,2,0)</f>
        <v>1</v>
      </c>
      <c r="I15" s="226"/>
      <c r="J15" s="231"/>
      <c r="K15" s="50">
        <f>VLOOKUP(C15,$G$28:$J$37,3,0)+VLOOKUP(E15,$G$28:$J$37,3,0)+VLOOKUP(G15,$G$28:$J$37,3,0)</f>
        <v>4</v>
      </c>
      <c r="L15" s="209" t="s">
        <v>21</v>
      </c>
      <c r="M15" s="51">
        <f>VLOOKUP(C15,$G$28:$J$37,4,0)+VLOOKUP(E15,$G$28:$J$37,4,0)+VLOOKUP(G15,$G$28:$J$37,4,0)</f>
        <v>8</v>
      </c>
      <c r="N15" s="52">
        <f>SUM(H15,F15,D15,B15)</f>
        <v>6</v>
      </c>
      <c r="O15" s="210" t="s">
        <v>77</v>
      </c>
      <c r="P15" s="17"/>
      <c r="Q15" s="40" t="s">
        <v>4</v>
      </c>
      <c r="R15" s="41" t="str">
        <f>B13</f>
        <v>Műnster Jaromír</v>
      </c>
      <c r="S15" s="42" t="s">
        <v>14</v>
      </c>
      <c r="T15" s="43" t="str">
        <f>B15</f>
        <v>Ruman Milan</v>
      </c>
      <c r="U15" s="25">
        <v>2</v>
      </c>
      <c r="V15" s="31" t="s">
        <v>21</v>
      </c>
      <c r="W15" s="26">
        <v>3</v>
      </c>
    </row>
    <row r="16" spans="1:23" ht="24" customHeight="1" thickBot="1">
      <c r="A16" s="11"/>
      <c r="B16" s="8"/>
      <c r="C16" s="13"/>
      <c r="D16" s="14"/>
      <c r="E16" s="13"/>
      <c r="F16" s="14"/>
      <c r="G16" s="13"/>
      <c r="H16" s="14"/>
      <c r="I16" s="13"/>
      <c r="J16" s="14"/>
      <c r="K16" s="14"/>
      <c r="L16" s="14"/>
      <c r="M16" s="8"/>
      <c r="N16" s="8"/>
      <c r="O16" s="8"/>
      <c r="P16" s="12"/>
      <c r="Q16" s="40" t="s">
        <v>3</v>
      </c>
      <c r="R16" s="41" t="str">
        <f>B15</f>
        <v>Ruman Milan</v>
      </c>
      <c r="S16" s="42" t="s">
        <v>14</v>
      </c>
      <c r="T16" s="43" t="str">
        <f>B12</f>
        <v>Šiška Zdeněk</v>
      </c>
      <c r="U16" s="25">
        <v>0</v>
      </c>
      <c r="V16" s="31" t="s">
        <v>21</v>
      </c>
      <c r="W16" s="26">
        <v>3</v>
      </c>
    </row>
    <row r="17" spans="1:16" ht="24" customHeight="1" thickBot="1">
      <c r="A17" s="11"/>
      <c r="B17" s="8"/>
      <c r="C17" s="53" t="s">
        <v>8</v>
      </c>
      <c r="D17" s="54" t="s">
        <v>9</v>
      </c>
      <c r="E17" s="55"/>
      <c r="F17" s="56" t="s">
        <v>10</v>
      </c>
      <c r="G17" s="57" t="s">
        <v>11</v>
      </c>
      <c r="H17" s="15"/>
      <c r="I17" s="58" t="s">
        <v>12</v>
      </c>
      <c r="J17" s="59" t="s">
        <v>13</v>
      </c>
      <c r="K17" s="60"/>
      <c r="L17" s="14"/>
      <c r="M17" s="8"/>
      <c r="N17" s="8"/>
      <c r="O17" s="8"/>
      <c r="P17" s="8"/>
    </row>
    <row r="18" spans="1:16" ht="24" customHeight="1">
      <c r="A18" s="11"/>
      <c r="L18" s="14"/>
      <c r="M18" s="8"/>
      <c r="N18" s="8"/>
      <c r="O18" s="8"/>
      <c r="P18" s="8"/>
    </row>
    <row r="27" ht="15" hidden="1"/>
    <row r="28" spans="7:10" ht="15" hidden="1">
      <c r="G28" s="18" t="s">
        <v>16</v>
      </c>
      <c r="H28" s="7">
        <v>7</v>
      </c>
      <c r="I28" s="61">
        <v>3</v>
      </c>
      <c r="J28" s="61">
        <v>0</v>
      </c>
    </row>
    <row r="29" spans="7:10" ht="15" hidden="1">
      <c r="G29" s="18" t="s">
        <v>18</v>
      </c>
      <c r="H29" s="7">
        <v>6</v>
      </c>
      <c r="I29" s="61">
        <v>3</v>
      </c>
      <c r="J29" s="61">
        <v>1</v>
      </c>
    </row>
    <row r="30" spans="7:10" ht="15" hidden="1">
      <c r="G30" s="18" t="s">
        <v>20</v>
      </c>
      <c r="H30" s="7">
        <v>5</v>
      </c>
      <c r="I30" s="61">
        <v>3</v>
      </c>
      <c r="J30" s="61">
        <v>2</v>
      </c>
    </row>
    <row r="31" spans="7:10" ht="15" hidden="1">
      <c r="G31" s="18" t="s">
        <v>22</v>
      </c>
      <c r="H31" s="7">
        <v>4</v>
      </c>
      <c r="I31" s="61">
        <v>3</v>
      </c>
      <c r="J31" s="61">
        <v>0</v>
      </c>
    </row>
    <row r="32" spans="7:10" ht="15" hidden="1">
      <c r="G32" s="18" t="s">
        <v>17</v>
      </c>
      <c r="H32" s="7">
        <v>2</v>
      </c>
      <c r="I32" s="61">
        <v>2</v>
      </c>
      <c r="J32" s="61">
        <v>3</v>
      </c>
    </row>
    <row r="33" spans="7:10" ht="15" hidden="1">
      <c r="G33" s="18" t="s">
        <v>19</v>
      </c>
      <c r="H33" s="7">
        <v>1</v>
      </c>
      <c r="I33" s="61">
        <v>1</v>
      </c>
      <c r="J33" s="61">
        <v>3</v>
      </c>
    </row>
    <row r="34" spans="7:10" ht="15" hidden="1">
      <c r="G34" s="18" t="s">
        <v>15</v>
      </c>
      <c r="H34" s="7">
        <v>0</v>
      </c>
      <c r="I34" s="61">
        <v>0</v>
      </c>
      <c r="J34" s="61">
        <v>3</v>
      </c>
    </row>
    <row r="35" spans="7:10" ht="15" hidden="1">
      <c r="G35" s="18" t="s">
        <v>23</v>
      </c>
      <c r="H35" s="7">
        <v>-3</v>
      </c>
      <c r="I35" s="61">
        <v>0</v>
      </c>
      <c r="J35" s="61">
        <v>3</v>
      </c>
    </row>
    <row r="36" spans="7:10" ht="15" hidden="1">
      <c r="G36" s="18" t="s">
        <v>24</v>
      </c>
      <c r="H36" s="7">
        <v>-3</v>
      </c>
      <c r="I36" s="61">
        <v>0</v>
      </c>
      <c r="J36" s="61">
        <v>0</v>
      </c>
    </row>
    <row r="37" spans="7:8" ht="15" hidden="1">
      <c r="G37" s="7" t="s">
        <v>21</v>
      </c>
      <c r="H37" s="19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0:Y37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" width="4.421875" style="427" customWidth="1"/>
    <col min="2" max="2" width="27.8515625" style="427" customWidth="1"/>
    <col min="3" max="3" width="7.7109375" style="427" customWidth="1"/>
    <col min="4" max="4" width="3.7109375" style="427" customWidth="1"/>
    <col min="5" max="5" width="7.7109375" style="427" customWidth="1"/>
    <col min="6" max="6" width="3.7109375" style="427" customWidth="1"/>
    <col min="7" max="7" width="7.7109375" style="427" customWidth="1"/>
    <col min="8" max="8" width="3.7109375" style="427" customWidth="1"/>
    <col min="9" max="9" width="7.7109375" style="427" customWidth="1"/>
    <col min="10" max="10" width="3.7109375" style="427" customWidth="1"/>
    <col min="11" max="11" width="7.7109375" style="427" customWidth="1"/>
    <col min="12" max="12" width="3.7109375" style="427" customWidth="1"/>
    <col min="13" max="13" width="5.00390625" style="427" customWidth="1"/>
    <col min="14" max="14" width="1.28515625" style="427" customWidth="1"/>
    <col min="15" max="15" width="4.8515625" style="427" customWidth="1"/>
    <col min="16" max="17" width="9.7109375" style="427" customWidth="1"/>
    <col min="18" max="18" width="1.57421875" style="427" customWidth="1"/>
    <col min="19" max="19" width="5.140625" style="427" customWidth="1"/>
    <col min="20" max="20" width="21.28125" style="427" customWidth="1"/>
    <col min="21" max="21" width="1.7109375" style="427" customWidth="1"/>
    <col min="22" max="22" width="21.28125" style="427" customWidth="1"/>
    <col min="23" max="23" width="3.57421875" style="427" customWidth="1"/>
    <col min="24" max="24" width="1.28515625" style="427" customWidth="1"/>
    <col min="25" max="25" width="3.57421875" style="427" customWidth="1"/>
    <col min="26" max="16384" width="9.140625" style="427" customWidth="1"/>
  </cols>
  <sheetData>
    <row r="1" s="33" customFormat="1" ht="15" customHeight="1"/>
    <row r="2" s="33" customFormat="1" ht="15" customHeight="1"/>
    <row r="3" s="33" customFormat="1" ht="15" customHeight="1"/>
    <row r="4" s="33" customFormat="1" ht="15" customHeight="1"/>
    <row r="5" s="33" customFormat="1" ht="15" customHeight="1"/>
    <row r="6" s="33" customFormat="1" ht="15" customHeight="1"/>
    <row r="7" s="33" customFormat="1" ht="15" customHeight="1"/>
    <row r="8" s="33" customFormat="1" ht="36.75" customHeight="1"/>
    <row r="9" ht="24" customHeight="1" thickBot="1"/>
    <row r="10" spans="19:25" ht="24" customHeight="1" thickBot="1">
      <c r="S10" s="428" t="s">
        <v>5</v>
      </c>
      <c r="T10" s="429" t="str">
        <f>B12</f>
        <v>Überall Dan</v>
      </c>
      <c r="U10" s="429" t="s">
        <v>14</v>
      </c>
      <c r="V10" s="430" t="str">
        <f>B13</f>
        <v>Überall Roman</v>
      </c>
      <c r="W10" s="27">
        <v>3</v>
      </c>
      <c r="X10" s="431" t="s">
        <v>21</v>
      </c>
      <c r="Y10" s="28">
        <v>1</v>
      </c>
    </row>
    <row r="11" spans="1:25" ht="24" customHeight="1" thickBot="1">
      <c r="A11" s="247"/>
      <c r="B11" s="432"/>
      <c r="C11" s="433">
        <v>1</v>
      </c>
      <c r="D11" s="434"/>
      <c r="E11" s="435">
        <v>2</v>
      </c>
      <c r="F11" s="434"/>
      <c r="G11" s="435">
        <v>3</v>
      </c>
      <c r="H11" s="434"/>
      <c r="I11" s="435">
        <v>4</v>
      </c>
      <c r="J11" s="434"/>
      <c r="K11" s="490">
        <v>5</v>
      </c>
      <c r="L11" s="491"/>
      <c r="M11" s="545" t="s">
        <v>51</v>
      </c>
      <c r="N11" s="546"/>
      <c r="O11" s="546"/>
      <c r="P11" s="436" t="s">
        <v>1</v>
      </c>
      <c r="Q11" s="437" t="s">
        <v>0</v>
      </c>
      <c r="S11" s="438" t="s">
        <v>6</v>
      </c>
      <c r="T11" s="429" t="str">
        <f>B14</f>
        <v>Koudela Vladimír</v>
      </c>
      <c r="U11" s="429" t="s">
        <v>14</v>
      </c>
      <c r="V11" s="430" t="str">
        <f>B15</f>
        <v>Konečný Dan</v>
      </c>
      <c r="W11" s="27">
        <v>1</v>
      </c>
      <c r="X11" s="431" t="s">
        <v>21</v>
      </c>
      <c r="Y11" s="28">
        <v>3</v>
      </c>
    </row>
    <row r="12" spans="1:25" ht="24" customHeight="1" thickBot="1" thickTop="1">
      <c r="A12" s="439">
        <v>1</v>
      </c>
      <c r="B12" s="440" t="s">
        <v>52</v>
      </c>
      <c r="C12" s="441"/>
      <c r="D12" s="442"/>
      <c r="E12" s="443" t="str">
        <f>W10&amp;":"&amp;Y10</f>
        <v>3:1</v>
      </c>
      <c r="F12" s="481">
        <f>VLOOKUP(E12,G28:H37,2,0)</f>
        <v>6</v>
      </c>
      <c r="G12" s="443" t="str">
        <f>W15&amp;":"&amp;Y15</f>
        <v>3:0</v>
      </c>
      <c r="H12" s="481">
        <f>VLOOKUP(G12,G28:H37,2,0)</f>
        <v>7</v>
      </c>
      <c r="I12" s="443" t="str">
        <f>Y18&amp;":"&amp;W18</f>
        <v>3:0</v>
      </c>
      <c r="J12" s="481">
        <f>VLOOKUP(I12,G28:H37,2,0)</f>
        <v>7</v>
      </c>
      <c r="K12" s="492" t="str">
        <f>Y12&amp;":"&amp;W12</f>
        <v>3:0</v>
      </c>
      <c r="L12" s="506">
        <f>VLOOKUP(K12,G28:H37,2,0)</f>
        <v>7</v>
      </c>
      <c r="M12" s="444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12</v>
      </c>
      <c r="N12" s="445" t="s">
        <v>21</v>
      </c>
      <c r="O12" s="446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1</v>
      </c>
      <c r="P12" s="447">
        <f>SUM(L12,J12,H12,F12)</f>
        <v>27</v>
      </c>
      <c r="Q12" s="448" t="s">
        <v>69</v>
      </c>
      <c r="S12" s="438" t="s">
        <v>27</v>
      </c>
      <c r="T12" s="429" t="str">
        <f>B16</f>
        <v>Štefaník Drahoslav</v>
      </c>
      <c r="U12" s="429" t="s">
        <v>14</v>
      </c>
      <c r="V12" s="430" t="str">
        <f>B12</f>
        <v>Überall Dan</v>
      </c>
      <c r="W12" s="27">
        <v>0</v>
      </c>
      <c r="X12" s="431" t="s">
        <v>21</v>
      </c>
      <c r="Y12" s="28">
        <v>3</v>
      </c>
    </row>
    <row r="13" spans="1:25" ht="24" customHeight="1" thickBot="1">
      <c r="A13" s="449">
        <v>2</v>
      </c>
      <c r="B13" s="450" t="s">
        <v>54</v>
      </c>
      <c r="C13" s="451" t="str">
        <f>Y10&amp;":"&amp;W10</f>
        <v>1:3</v>
      </c>
      <c r="D13" s="478">
        <f>VLOOKUP(C13,G28:H37,2,0)</f>
        <v>1</v>
      </c>
      <c r="E13" s="452"/>
      <c r="F13" s="453"/>
      <c r="G13" s="454" t="str">
        <f>W13&amp;":"&amp;Y13</f>
        <v>3:0</v>
      </c>
      <c r="H13" s="478">
        <f>VLOOKUP(G13,G28:H37,2,0)</f>
        <v>7</v>
      </c>
      <c r="I13" s="454" t="str">
        <f>W16&amp;":"&amp;Y16</f>
        <v>3:1</v>
      </c>
      <c r="J13" s="478">
        <f>VLOOKUP(I13,G28:H37,2,0)</f>
        <v>6</v>
      </c>
      <c r="K13" s="493" t="str">
        <f>Y19&amp;":"&amp;W19</f>
        <v>3:0</v>
      </c>
      <c r="L13" s="507">
        <f>VLOOKUP(K13,G28:H37,2,0)</f>
        <v>7</v>
      </c>
      <c r="M13" s="455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10</v>
      </c>
      <c r="N13" s="456" t="s">
        <v>21</v>
      </c>
      <c r="O13" s="457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4</v>
      </c>
      <c r="P13" s="458">
        <f>SUM(L13,J13,H13,D13)</f>
        <v>21</v>
      </c>
      <c r="Q13" s="459" t="s">
        <v>70</v>
      </c>
      <c r="S13" s="438" t="s">
        <v>7</v>
      </c>
      <c r="T13" s="429" t="str">
        <f>B13</f>
        <v>Überall Roman</v>
      </c>
      <c r="U13" s="429" t="s">
        <v>14</v>
      </c>
      <c r="V13" s="430" t="str">
        <f>B14</f>
        <v>Koudela Vladimír</v>
      </c>
      <c r="W13" s="27">
        <v>3</v>
      </c>
      <c r="X13" s="431" t="s">
        <v>21</v>
      </c>
      <c r="Y13" s="28">
        <v>0</v>
      </c>
    </row>
    <row r="14" spans="1:25" ht="24" customHeight="1" thickBot="1">
      <c r="A14" s="449">
        <v>3</v>
      </c>
      <c r="B14" s="450" t="s">
        <v>65</v>
      </c>
      <c r="C14" s="451" t="str">
        <f>Y15&amp;":"&amp;W15</f>
        <v>0:3</v>
      </c>
      <c r="D14" s="478">
        <f>VLOOKUP(C14,G28:H37,2,0)</f>
        <v>0</v>
      </c>
      <c r="E14" s="454" t="str">
        <f>Y13&amp;":"&amp;W13</f>
        <v>0:3</v>
      </c>
      <c r="F14" s="478">
        <f>VLOOKUP(E14,G28:H37,2,0)</f>
        <v>0</v>
      </c>
      <c r="G14" s="452"/>
      <c r="H14" s="453"/>
      <c r="I14" s="454" t="str">
        <f>W11&amp;":"&amp;Y11</f>
        <v>1:3</v>
      </c>
      <c r="J14" s="478">
        <f>VLOOKUP(I14,G28:H37,2,0)</f>
        <v>1</v>
      </c>
      <c r="K14" s="493" t="str">
        <f>W17&amp;":"&amp;Y17</f>
        <v>3:0</v>
      </c>
      <c r="L14" s="507">
        <f>VLOOKUP(K14,G28:H37,2,0)</f>
        <v>7</v>
      </c>
      <c r="M14" s="455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4</v>
      </c>
      <c r="N14" s="456" t="s">
        <v>21</v>
      </c>
      <c r="O14" s="457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9</v>
      </c>
      <c r="P14" s="458">
        <f>SUM(L14,J14,F14,D14)</f>
        <v>8</v>
      </c>
      <c r="Q14" s="459" t="s">
        <v>72</v>
      </c>
      <c r="S14" s="438" t="s">
        <v>28</v>
      </c>
      <c r="T14" s="429" t="str">
        <f>B15</f>
        <v>Konečný Dan</v>
      </c>
      <c r="U14" s="429" t="s">
        <v>14</v>
      </c>
      <c r="V14" s="430" t="str">
        <f>B16</f>
        <v>Štefaník Drahoslav</v>
      </c>
      <c r="W14" s="27">
        <v>3</v>
      </c>
      <c r="X14" s="431" t="s">
        <v>21</v>
      </c>
      <c r="Y14" s="28">
        <v>0</v>
      </c>
    </row>
    <row r="15" spans="1:25" ht="24" customHeight="1" thickBot="1">
      <c r="A15" s="460">
        <v>4</v>
      </c>
      <c r="B15" s="461" t="s">
        <v>55</v>
      </c>
      <c r="C15" s="462" t="str">
        <f>W18&amp;":"&amp;Y18</f>
        <v>0:3</v>
      </c>
      <c r="D15" s="479">
        <f>VLOOKUP(C15,G28:H37,2,0)</f>
        <v>0</v>
      </c>
      <c r="E15" s="463" t="str">
        <f>Y16&amp;":"&amp;W16</f>
        <v>1:3</v>
      </c>
      <c r="F15" s="479">
        <f>VLOOKUP(E15,G28:H37,2,0)</f>
        <v>1</v>
      </c>
      <c r="G15" s="464" t="str">
        <f>Y11&amp;":"&amp;W11</f>
        <v>3:1</v>
      </c>
      <c r="H15" s="480">
        <f>VLOOKUP(G15,G28:H37,2,0)</f>
        <v>6</v>
      </c>
      <c r="I15" s="465"/>
      <c r="J15" s="466"/>
      <c r="K15" s="494" t="str">
        <f>W14&amp;":"&amp;Y14</f>
        <v>3:0</v>
      </c>
      <c r="L15" s="508">
        <f>VLOOKUP(K15,G28:H37,2,0)</f>
        <v>7</v>
      </c>
      <c r="M15" s="455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7</v>
      </c>
      <c r="N15" s="467" t="s">
        <v>21</v>
      </c>
      <c r="O15" s="457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7</v>
      </c>
      <c r="P15" s="458">
        <f>SUM(L15,H15,F15,D15)</f>
        <v>14</v>
      </c>
      <c r="Q15" s="468" t="s">
        <v>77</v>
      </c>
      <c r="S15" s="438" t="s">
        <v>2</v>
      </c>
      <c r="T15" s="429" t="str">
        <f>B12</f>
        <v>Überall Dan</v>
      </c>
      <c r="U15" s="429" t="s">
        <v>14</v>
      </c>
      <c r="V15" s="430" t="str">
        <f>B14</f>
        <v>Koudela Vladimír</v>
      </c>
      <c r="W15" s="27">
        <v>3</v>
      </c>
      <c r="X15" s="431" t="s">
        <v>21</v>
      </c>
      <c r="Y15" s="28">
        <v>0</v>
      </c>
    </row>
    <row r="16" spans="1:25" ht="24" customHeight="1" thickBot="1">
      <c r="A16" s="489">
        <v>5</v>
      </c>
      <c r="B16" s="495" t="s">
        <v>56</v>
      </c>
      <c r="C16" s="496" t="str">
        <f>W12&amp;":"&amp;Y12</f>
        <v>0:3</v>
      </c>
      <c r="D16" s="504">
        <f>VLOOKUP(C16,G28:H37,2,0)</f>
        <v>0</v>
      </c>
      <c r="E16" s="497" t="str">
        <f>W19&amp;":"&amp;Y19</f>
        <v>0:3</v>
      </c>
      <c r="F16" s="504">
        <f>VLOOKUP(E16,G28:H37,2,0)</f>
        <v>0</v>
      </c>
      <c r="G16" s="497" t="str">
        <f>Y17&amp;":"&amp;W17</f>
        <v>0:3</v>
      </c>
      <c r="H16" s="504">
        <f>VLOOKUP(G16,G28:H37,2,0)</f>
        <v>0</v>
      </c>
      <c r="I16" s="498" t="str">
        <f>Y14&amp;":"&amp;W14</f>
        <v>0:3</v>
      </c>
      <c r="J16" s="505">
        <f>VLOOKUP(I16,G28:H37,2,0)</f>
        <v>0</v>
      </c>
      <c r="K16" s="469"/>
      <c r="L16" s="470"/>
      <c r="M16" s="499">
        <f>(IF(D16=7,3,IF(D16=6,3,IF(D16=5,3,IF(D16=2,2,IF(D16=1,1,)))))+(IF(F16=7,3,IF(F16=6,3,IF(F16=5,3,IF(F16=2,2,IF(F16=1,1,)))))))+(IF(H16=7,3,IF(H16=6,3,IF(H16=5,3,IF(H16=2,2,IF(H16=1,1,))))))+(IF(J16=7,3,IF(J16=6,3,IF(J16=5,3,IF(J16=2,2,IF(J16=1,1,))))))</f>
        <v>0</v>
      </c>
      <c r="N16" s="500" t="s">
        <v>21</v>
      </c>
      <c r="O16" s="501">
        <f>(IF(D16=7,0,IF(D16=6,1,IF(D16=5,2,IF(D16=2,3,IF(D16=1,3,IF(D16=0,3,))))))+(IF(F16=7,0,IF(F16=6,1,IF(F16=5,2,IF(F16=2,3,IF(F16=1,3,IF(D16=0,3,))))))))+(IF(H16=7,0,IF(H16=6,1,IF(H16=5,2,IF(H16=2,3,IF(H16=1,3,IF(D16=0,3,)))))))+(IF(J16=7,0,IF(J16=6,1,IF(J16=5,2,IF(J16=2,3,IF(J16=1,3,IF(D16=0,3,)))))))</f>
        <v>12</v>
      </c>
      <c r="P16" s="502">
        <f>SUM(J16,H16,F16,D16)</f>
        <v>0</v>
      </c>
      <c r="Q16" s="503" t="s">
        <v>78</v>
      </c>
      <c r="S16" s="438" t="s">
        <v>4</v>
      </c>
      <c r="T16" s="429" t="str">
        <f>B13</f>
        <v>Überall Roman</v>
      </c>
      <c r="U16" s="429" t="s">
        <v>14</v>
      </c>
      <c r="V16" s="430" t="str">
        <f>B15</f>
        <v>Konečný Dan</v>
      </c>
      <c r="W16" s="27">
        <v>3</v>
      </c>
      <c r="X16" s="431" t="s">
        <v>21</v>
      </c>
      <c r="Y16" s="28">
        <v>1</v>
      </c>
    </row>
    <row r="17" spans="19:25" ht="24" customHeight="1" thickBot="1">
      <c r="S17" s="438" t="s">
        <v>29</v>
      </c>
      <c r="T17" s="429" t="str">
        <f>B14</f>
        <v>Koudela Vladimír</v>
      </c>
      <c r="U17" s="429" t="s">
        <v>14</v>
      </c>
      <c r="V17" s="430" t="str">
        <f>B16</f>
        <v>Štefaník Drahoslav</v>
      </c>
      <c r="W17" s="27">
        <v>3</v>
      </c>
      <c r="X17" s="431" t="s">
        <v>21</v>
      </c>
      <c r="Y17" s="28">
        <v>0</v>
      </c>
    </row>
    <row r="18" spans="3:25" ht="24" customHeight="1" thickBot="1">
      <c r="C18" s="471" t="s">
        <v>8</v>
      </c>
      <c r="D18" s="472" t="s">
        <v>9</v>
      </c>
      <c r="E18" s="473"/>
      <c r="F18" s="474" t="s">
        <v>10</v>
      </c>
      <c r="G18" s="475" t="s">
        <v>11</v>
      </c>
      <c r="H18" s="476"/>
      <c r="I18" s="538" t="s">
        <v>12</v>
      </c>
      <c r="J18" s="475" t="s">
        <v>13</v>
      </c>
      <c r="K18" s="475"/>
      <c r="L18" s="477"/>
      <c r="S18" s="438" t="s">
        <v>3</v>
      </c>
      <c r="T18" s="429" t="str">
        <f>B15</f>
        <v>Konečný Dan</v>
      </c>
      <c r="U18" s="429" t="s">
        <v>14</v>
      </c>
      <c r="V18" s="430" t="str">
        <f>B12</f>
        <v>Überall Dan</v>
      </c>
      <c r="W18" s="27">
        <v>0</v>
      </c>
      <c r="X18" s="431" t="s">
        <v>21</v>
      </c>
      <c r="Y18" s="28">
        <v>3</v>
      </c>
    </row>
    <row r="19" spans="19:25" ht="24" customHeight="1" thickBot="1">
      <c r="S19" s="438" t="s">
        <v>30</v>
      </c>
      <c r="T19" s="429" t="str">
        <f>B16</f>
        <v>Štefaník Drahoslav</v>
      </c>
      <c r="U19" s="429" t="s">
        <v>14</v>
      </c>
      <c r="V19" s="430" t="str">
        <f>B13</f>
        <v>Überall Roman</v>
      </c>
      <c r="W19" s="27">
        <v>0</v>
      </c>
      <c r="X19" s="431" t="s">
        <v>21</v>
      </c>
      <c r="Y19" s="28">
        <v>3</v>
      </c>
    </row>
    <row r="28" spans="7:8" ht="15" hidden="1">
      <c r="G28" s="427" t="s">
        <v>16</v>
      </c>
      <c r="H28" s="427">
        <v>7</v>
      </c>
    </row>
    <row r="29" spans="7:8" ht="15" hidden="1">
      <c r="G29" s="427" t="s">
        <v>18</v>
      </c>
      <c r="H29" s="427">
        <v>6</v>
      </c>
    </row>
    <row r="30" spans="7:8" ht="15" hidden="1">
      <c r="G30" s="427" t="s">
        <v>20</v>
      </c>
      <c r="H30" s="427">
        <v>5</v>
      </c>
    </row>
    <row r="31" spans="7:8" ht="15" hidden="1">
      <c r="G31" s="427" t="s">
        <v>22</v>
      </c>
      <c r="H31" s="427">
        <v>4</v>
      </c>
    </row>
    <row r="32" spans="7:8" ht="15" hidden="1">
      <c r="G32" s="427" t="s">
        <v>17</v>
      </c>
      <c r="H32" s="427">
        <v>2</v>
      </c>
    </row>
    <row r="33" spans="7:8" ht="15" hidden="1">
      <c r="G33" s="427" t="s">
        <v>19</v>
      </c>
      <c r="H33" s="427">
        <v>1</v>
      </c>
    </row>
    <row r="34" spans="7:8" ht="15" hidden="1">
      <c r="G34" s="427" t="s">
        <v>15</v>
      </c>
      <c r="H34" s="427">
        <v>0</v>
      </c>
    </row>
    <row r="35" spans="7:8" ht="15" hidden="1">
      <c r="G35" s="427" t="s">
        <v>23</v>
      </c>
      <c r="H35" s="427">
        <v>-3</v>
      </c>
    </row>
    <row r="36" spans="7:8" ht="15" hidden="1">
      <c r="G36" s="427" t="s">
        <v>24</v>
      </c>
      <c r="H36" s="427">
        <v>-3</v>
      </c>
    </row>
    <row r="37" spans="7:8" ht="15" customHeight="1" hidden="1">
      <c r="G37" s="427" t="s">
        <v>21</v>
      </c>
      <c r="H37" s="427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6" name="Oblast4"/>
  </protectedRanges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08" customFormat="1" ht="15"/>
    <row r="2" s="108" customFormat="1" ht="15"/>
    <row r="3" s="108" customFormat="1" ht="15"/>
    <row r="4" s="108" customFormat="1" ht="15"/>
    <row r="5" s="108" customFormat="1" ht="15"/>
    <row r="6" s="108" customFormat="1" ht="15"/>
    <row r="7" s="108" customFormat="1" ht="15"/>
    <row r="8" s="108" customFormat="1" ht="34.5" customHeight="1"/>
    <row r="9" s="173" customFormat="1" ht="18.75" customHeight="1" thickBot="1"/>
    <row r="10" spans="19:25" s="173" customFormat="1" ht="24" customHeight="1" thickBot="1">
      <c r="S10" s="109" t="s">
        <v>5</v>
      </c>
      <c r="T10" s="110" t="str">
        <f>B12</f>
        <v>Matula Martin</v>
      </c>
      <c r="U10" s="110" t="s">
        <v>14</v>
      </c>
      <c r="V10" s="110" t="str">
        <f>B13</f>
        <v>Masař Jakub</v>
      </c>
      <c r="W10" s="200">
        <v>3</v>
      </c>
      <c r="X10" s="201" t="s">
        <v>21</v>
      </c>
      <c r="Y10" s="202">
        <v>2</v>
      </c>
    </row>
    <row r="11" spans="1:25" s="173" customFormat="1" ht="24" customHeight="1" thickBot="1">
      <c r="A11" s="191"/>
      <c r="B11" s="192"/>
      <c r="C11" s="547">
        <v>1</v>
      </c>
      <c r="D11" s="547"/>
      <c r="E11" s="548">
        <v>2</v>
      </c>
      <c r="F11" s="549"/>
      <c r="G11" s="547">
        <v>3</v>
      </c>
      <c r="H11" s="547"/>
      <c r="I11" s="548">
        <v>4</v>
      </c>
      <c r="J11" s="549"/>
      <c r="K11" s="547">
        <v>5</v>
      </c>
      <c r="L11" s="550"/>
      <c r="M11" s="551" t="s">
        <v>26</v>
      </c>
      <c r="N11" s="551"/>
      <c r="O11" s="551"/>
      <c r="P11" s="193" t="s">
        <v>1</v>
      </c>
      <c r="Q11" s="194" t="s">
        <v>0</v>
      </c>
      <c r="S11" s="111" t="s">
        <v>6</v>
      </c>
      <c r="T11" s="63" t="str">
        <f>B14</f>
        <v>Tomeček Josef</v>
      </c>
      <c r="U11" s="63" t="s">
        <v>14</v>
      </c>
      <c r="V11" s="63" t="str">
        <f>B15</f>
        <v>Klimák Jan</v>
      </c>
      <c r="W11" s="203" t="s">
        <v>79</v>
      </c>
      <c r="X11" s="204" t="s">
        <v>21</v>
      </c>
      <c r="Y11" s="205">
        <v>3</v>
      </c>
    </row>
    <row r="12" spans="1:25" s="173" customFormat="1" ht="24" customHeight="1" thickBot="1" thickTop="1">
      <c r="A12" s="195">
        <v>1</v>
      </c>
      <c r="B12" s="188" t="s">
        <v>64</v>
      </c>
      <c r="C12" s="235"/>
      <c r="D12" s="180"/>
      <c r="E12" s="236" t="str">
        <f>W10&amp;":"&amp;Y10</f>
        <v>3:2</v>
      </c>
      <c r="F12" s="484">
        <f>VLOOKUP(E12,G28:H37,2,0)</f>
        <v>5</v>
      </c>
      <c r="G12" s="236" t="str">
        <f>W15&amp;":"&amp;Y15</f>
        <v>3:1</v>
      </c>
      <c r="H12" s="487">
        <f>VLOOKUP(G12,G28:H37,2,0)</f>
        <v>6</v>
      </c>
      <c r="I12" s="236" t="str">
        <f>Y18&amp;":"&amp;W18</f>
        <v>0:3</v>
      </c>
      <c r="J12" s="487">
        <f>VLOOKUP(I12,G28:H37,2,0)</f>
        <v>0</v>
      </c>
      <c r="K12" s="236" t="str">
        <f>Y12&amp;":"&amp;W12</f>
        <v>3:0</v>
      </c>
      <c r="L12" s="531">
        <f>VLOOKUP(K12,G28:H37,2,0)</f>
        <v>7</v>
      </c>
      <c r="M12" s="186">
        <f>VLOOKUP(E12,$G$28:$I$37,3,0)+VLOOKUP(G12,$G$28:$I$37,3,0)+VLOOKUP(I12,$G$28:$I$37,3,0)+VLOOKUP(K12,$G$28:$I$37,3,0)</f>
        <v>9</v>
      </c>
      <c r="N12" s="182" t="s">
        <v>21</v>
      </c>
      <c r="O12" s="183">
        <f>VLOOKUP(E12,$G$28:$J$37,4,0)+VLOOKUP(G12,$G$28:$J$37,4,0)+VLOOKUP(I12,$G$28:$J$37,4,0)+VLOOKUP(K12,$G$28:$J$37,4,0)</f>
        <v>6</v>
      </c>
      <c r="P12" s="184">
        <f>SUM(L12,J12,H12,F12)</f>
        <v>18</v>
      </c>
      <c r="Q12" s="196" t="s">
        <v>70</v>
      </c>
      <c r="S12" s="426" t="s">
        <v>27</v>
      </c>
      <c r="T12" s="110" t="str">
        <f>B16</f>
        <v>Hrnčiřík Pavel</v>
      </c>
      <c r="U12" s="110" t="s">
        <v>14</v>
      </c>
      <c r="V12" s="110" t="str">
        <f>B12</f>
        <v>Matula Martin</v>
      </c>
      <c r="W12" s="200">
        <v>0</v>
      </c>
      <c r="X12" s="201" t="s">
        <v>21</v>
      </c>
      <c r="Y12" s="202">
        <v>3</v>
      </c>
    </row>
    <row r="13" spans="1:25" s="173" customFormat="1" ht="24" customHeight="1" thickBot="1">
      <c r="A13" s="197">
        <v>2</v>
      </c>
      <c r="B13" s="189" t="s">
        <v>68</v>
      </c>
      <c r="C13" s="528" t="str">
        <f>Y10&amp;":"&amp;W10</f>
        <v>2:3</v>
      </c>
      <c r="D13" s="525">
        <f>VLOOKUP(C13,G28:H37,2,0)</f>
        <v>2</v>
      </c>
      <c r="E13" s="175"/>
      <c r="F13" s="176"/>
      <c r="G13" s="174" t="str">
        <f>W13&amp;":"&amp;Y13</f>
        <v>3:1</v>
      </c>
      <c r="H13" s="486">
        <f>VLOOKUP(G13,G28:H37,2,0)</f>
        <v>6</v>
      </c>
      <c r="I13" s="174" t="str">
        <f>W16&amp;":"&amp;Y16</f>
        <v>0:3</v>
      </c>
      <c r="J13" s="485">
        <f>VLOOKUP(I13,G28:H37,2,0)</f>
        <v>0</v>
      </c>
      <c r="K13" s="174" t="str">
        <f>Y19&amp;":"&amp;W19</f>
        <v>1:3</v>
      </c>
      <c r="L13" s="531">
        <f>VLOOKUP(K13,G28:H37,2,0)</f>
        <v>1</v>
      </c>
      <c r="M13" s="187">
        <f>VLOOKUP(C13,$G$28:$I$37,3,0)+VLOOKUP(G13,$G$28:$I$37,3,0)+VLOOKUP(I13,$G$28:$I$37,3,0)+VLOOKUP(K13,$G$28:$I$37,3,0)</f>
        <v>6</v>
      </c>
      <c r="N13" s="185" t="s">
        <v>21</v>
      </c>
      <c r="O13" s="178">
        <f>VLOOKUP(C13,$G$28:$J$37,4,0)+VLOOKUP(G13,$G$28:$J$37,4,0)+VLOOKUP(I13,$G$28:$J$37,4,0)+VLOOKUP(K13,$G$28:$J$37,4,0)</f>
        <v>10</v>
      </c>
      <c r="P13" s="179">
        <f>SUM(L13,J13,H13,D13)</f>
        <v>9</v>
      </c>
      <c r="Q13" s="198" t="s">
        <v>72</v>
      </c>
      <c r="S13" s="111" t="s">
        <v>7</v>
      </c>
      <c r="T13" s="63" t="str">
        <f>B13</f>
        <v>Masař Jakub</v>
      </c>
      <c r="U13" s="63" t="s">
        <v>14</v>
      </c>
      <c r="V13" s="63" t="str">
        <f>B14</f>
        <v>Tomeček Josef</v>
      </c>
      <c r="W13" s="203">
        <v>3</v>
      </c>
      <c r="X13" s="204" t="s">
        <v>21</v>
      </c>
      <c r="Y13" s="205">
        <v>1</v>
      </c>
    </row>
    <row r="14" spans="1:25" s="173" customFormat="1" ht="24" customHeight="1" thickBot="1">
      <c r="A14" s="195">
        <v>3</v>
      </c>
      <c r="B14" s="190" t="s">
        <v>60</v>
      </c>
      <c r="C14" s="529" t="str">
        <f>Y15&amp;":"&amp;W15</f>
        <v>1:3</v>
      </c>
      <c r="D14" s="526">
        <f>VLOOKUP(C14,G28:H37,2,0)</f>
        <v>1</v>
      </c>
      <c r="E14" s="246" t="str">
        <f>Y13&amp;":"&amp;W13</f>
        <v>1:3</v>
      </c>
      <c r="F14" s="484">
        <f>VLOOKUP(E14,G28:H37,2,0)</f>
        <v>1</v>
      </c>
      <c r="G14" s="237"/>
      <c r="H14" s="180"/>
      <c r="I14" s="181" t="str">
        <f>W11&amp;":"&amp;Y11</f>
        <v>S:3</v>
      </c>
      <c r="J14" s="484">
        <f>VLOOKUP(I14,G28:H37,2,0)</f>
        <v>-3</v>
      </c>
      <c r="K14" s="181" t="str">
        <f>W17&amp;":"&amp;Y17</f>
        <v>1:3</v>
      </c>
      <c r="L14" s="531">
        <f>VLOOKUP(K14,G28:H37,2,0)</f>
        <v>1</v>
      </c>
      <c r="M14" s="186">
        <f>VLOOKUP(C14,$G$28:$I$37,3,0)+VLOOKUP(E14,$G$28:$I$37,3,0)+VLOOKUP(I14,$G$28:$I$37,3,0)+VLOOKUP(K14,$G$28:$I$37,3,0)</f>
        <v>3</v>
      </c>
      <c r="N14" s="182" t="s">
        <v>21</v>
      </c>
      <c r="O14" s="183">
        <f>VLOOKUP(C14,$G$28:$J$37,4,0)+VLOOKUP(E14,$G$28:$J$37,4,0)+VLOOKUP(I14,$G$28:$J$37,4,0)+VLOOKUP(K14,$G$28:$J$37,4,0)</f>
        <v>12</v>
      </c>
      <c r="P14" s="184">
        <f>SUM(L14,J14,F14,D14)</f>
        <v>0</v>
      </c>
      <c r="Q14" s="196" t="s">
        <v>78</v>
      </c>
      <c r="S14" s="426" t="s">
        <v>28</v>
      </c>
      <c r="T14" s="110" t="str">
        <f>B15</f>
        <v>Klimák Jan</v>
      </c>
      <c r="U14" s="110" t="s">
        <v>14</v>
      </c>
      <c r="V14" s="110" t="str">
        <f>B16</f>
        <v>Hrnčiřík Pavel</v>
      </c>
      <c r="W14" s="200">
        <v>3</v>
      </c>
      <c r="X14" s="201" t="s">
        <v>21</v>
      </c>
      <c r="Y14" s="202">
        <v>0</v>
      </c>
    </row>
    <row r="15" spans="1:25" s="173" customFormat="1" ht="24" customHeight="1" thickBot="1">
      <c r="A15" s="197">
        <v>4</v>
      </c>
      <c r="B15" s="189" t="s">
        <v>67</v>
      </c>
      <c r="C15" s="528" t="str">
        <f>W18&amp;":"&amp;Y18</f>
        <v>3:0</v>
      </c>
      <c r="D15" s="483">
        <f>VLOOKUP(C15,G28:H37,2,0)</f>
        <v>7</v>
      </c>
      <c r="E15" s="246" t="str">
        <f>Y16&amp;":"&amp;W16</f>
        <v>3:0</v>
      </c>
      <c r="F15" s="485">
        <f>VLOOKUP(E15,G28:H37,2,0)</f>
        <v>7</v>
      </c>
      <c r="G15" s="174" t="str">
        <f>Y11&amp;":"&amp;W11</f>
        <v>3:S</v>
      </c>
      <c r="H15" s="486">
        <f>VLOOKUP(G15,G28:H37,2,0)</f>
        <v>4</v>
      </c>
      <c r="I15" s="175"/>
      <c r="J15" s="176"/>
      <c r="K15" s="174" t="str">
        <f>W14&amp;":"&amp;Y14</f>
        <v>3:0</v>
      </c>
      <c r="L15" s="531">
        <f>VLOOKUP(K15,G28:H37,2,0)</f>
        <v>7</v>
      </c>
      <c r="M15" s="187">
        <f>VLOOKUP(C15,$G$28:$I$37,3,0)+VLOOKUP(G15,$G$28:$I$37,3,0)+VLOOKUP(E15,$G$28:$I$37,3,0)+VLOOKUP(K15,$G$28:$I$37,3,0)</f>
        <v>12</v>
      </c>
      <c r="N15" s="177" t="s">
        <v>21</v>
      </c>
      <c r="O15" s="178">
        <f>VLOOKUP(C15,$G$28:$J$37,4,0)+VLOOKUP(E15,$G$28:$J$37,4,0)+VLOOKUP(G15,$G$28:$J$37,4,0)+VLOOKUP(K15,$G$28:$J$37,4,0)</f>
        <v>0</v>
      </c>
      <c r="P15" s="179">
        <f>SUM(L15,H15,F15,D15)</f>
        <v>25</v>
      </c>
      <c r="Q15" s="199" t="s">
        <v>69</v>
      </c>
      <c r="S15" s="111" t="s">
        <v>2</v>
      </c>
      <c r="T15" s="63" t="str">
        <f>B12</f>
        <v>Matula Martin</v>
      </c>
      <c r="U15" s="63" t="s">
        <v>14</v>
      </c>
      <c r="V15" s="63" t="str">
        <f>B14</f>
        <v>Tomeček Josef</v>
      </c>
      <c r="W15" s="203">
        <v>3</v>
      </c>
      <c r="X15" s="204" t="s">
        <v>21</v>
      </c>
      <c r="Y15" s="205">
        <v>1</v>
      </c>
    </row>
    <row r="16" spans="1:25" s="173" customFormat="1" ht="24" customHeight="1" thickBot="1">
      <c r="A16" s="417">
        <v>5</v>
      </c>
      <c r="B16" s="418" t="s">
        <v>61</v>
      </c>
      <c r="C16" s="419" t="str">
        <f>W12&amp;":"&amp;Y12</f>
        <v>0:3</v>
      </c>
      <c r="D16" s="527">
        <f>VLOOKUP(C16,G28:H37,2,0)</f>
        <v>0</v>
      </c>
      <c r="E16" s="530" t="str">
        <f>W19&amp;":"&amp;Y19</f>
        <v>3:1</v>
      </c>
      <c r="F16" s="527">
        <f>VLOOKUP(E16,G28:H37,2,0)</f>
        <v>6</v>
      </c>
      <c r="G16" s="530" t="str">
        <f>Y17&amp;":"&amp;W17</f>
        <v>3:1</v>
      </c>
      <c r="H16" s="527">
        <f>VLOOKUP(G16,G28:H37,2,0)</f>
        <v>6</v>
      </c>
      <c r="I16" s="530" t="str">
        <f>Y14&amp;":"&amp;W14</f>
        <v>0:3</v>
      </c>
      <c r="J16" s="527">
        <f>VLOOKUP(I16,G28:H37,2,0)</f>
        <v>0</v>
      </c>
      <c r="K16" s="488"/>
      <c r="L16" s="532"/>
      <c r="M16" s="420">
        <f>VLOOKUP(C16,$G$28:$I$37,3,0)+VLOOKUP(G16,$G$28:$I$37,3,0)+VLOOKUP(I16,$G$28:$I$37,3,0)+VLOOKUP(E16,$G$28:$I$37,3,0)</f>
        <v>6</v>
      </c>
      <c r="N16" s="421" t="s">
        <v>21</v>
      </c>
      <c r="O16" s="422">
        <f>VLOOKUP(C16,$G$28:$J$37,4,0)+VLOOKUP(E16,$G$28:$J$37,4,0)+VLOOKUP(I16,$G$28:$J$37,4,0)+VLOOKUP(G16,$G$28:$J$37,4,0)</f>
        <v>8</v>
      </c>
      <c r="P16" s="423">
        <f>SUM(J16,H16,F16,D16)</f>
        <v>12</v>
      </c>
      <c r="Q16" s="424" t="s">
        <v>71</v>
      </c>
      <c r="S16" s="109" t="s">
        <v>4</v>
      </c>
      <c r="T16" s="110" t="str">
        <f>B13</f>
        <v>Masař Jakub</v>
      </c>
      <c r="U16" s="110" t="s">
        <v>14</v>
      </c>
      <c r="V16" s="110" t="str">
        <f>B15</f>
        <v>Klimák Jan</v>
      </c>
      <c r="W16" s="200">
        <v>0</v>
      </c>
      <c r="X16" s="201" t="s">
        <v>21</v>
      </c>
      <c r="Y16" s="202">
        <v>3</v>
      </c>
    </row>
    <row r="17" spans="19:25" s="173" customFormat="1" ht="24" customHeight="1" thickBot="1">
      <c r="S17" s="426" t="s">
        <v>29</v>
      </c>
      <c r="T17" s="63" t="str">
        <f>B14</f>
        <v>Tomeček Josef</v>
      </c>
      <c r="U17" s="63" t="s">
        <v>14</v>
      </c>
      <c r="V17" s="63" t="str">
        <f>B16</f>
        <v>Hrnčiřík Pavel</v>
      </c>
      <c r="W17" s="203">
        <v>1</v>
      </c>
      <c r="X17" s="204" t="s">
        <v>21</v>
      </c>
      <c r="Y17" s="205">
        <v>3</v>
      </c>
    </row>
    <row r="18" spans="3:25" s="173" customFormat="1" ht="24" customHeight="1" thickBot="1">
      <c r="C18" s="244" t="s">
        <v>8</v>
      </c>
      <c r="D18" s="245" t="s">
        <v>9</v>
      </c>
      <c r="E18" s="238"/>
      <c r="F18" s="239" t="s">
        <v>10</v>
      </c>
      <c r="G18" s="509" t="s">
        <v>11</v>
      </c>
      <c r="H18" s="240"/>
      <c r="I18" s="241" t="s">
        <v>12</v>
      </c>
      <c r="J18" s="242" t="s">
        <v>13</v>
      </c>
      <c r="K18" s="242"/>
      <c r="L18" s="243"/>
      <c r="S18" s="414" t="s">
        <v>3</v>
      </c>
      <c r="T18" s="110" t="str">
        <f>B15</f>
        <v>Klimák Jan</v>
      </c>
      <c r="U18" s="110" t="s">
        <v>14</v>
      </c>
      <c r="V18" s="110" t="str">
        <f>B12</f>
        <v>Matula Martin</v>
      </c>
      <c r="W18" s="200">
        <v>3</v>
      </c>
      <c r="X18" s="201" t="s">
        <v>21</v>
      </c>
      <c r="Y18" s="202">
        <v>0</v>
      </c>
    </row>
    <row r="19" spans="19:25" s="173" customFormat="1" ht="24" customHeight="1" thickBot="1">
      <c r="S19" s="425" t="s">
        <v>30</v>
      </c>
      <c r="T19" s="110" t="str">
        <f>B16</f>
        <v>Hrnčiřík Pavel</v>
      </c>
      <c r="U19" s="110" t="s">
        <v>14</v>
      </c>
      <c r="V19" s="110" t="str">
        <f>B13</f>
        <v>Masař Jakub</v>
      </c>
      <c r="W19" s="200">
        <v>3</v>
      </c>
      <c r="X19" s="415" t="s">
        <v>21</v>
      </c>
      <c r="Y19" s="416">
        <v>1</v>
      </c>
    </row>
    <row r="20" s="173" customFormat="1" ht="15"/>
    <row r="21" s="173" customFormat="1" ht="15"/>
    <row r="22" s="173" customFormat="1" ht="15"/>
    <row r="23" s="173" customFormat="1" ht="15"/>
    <row r="24" s="173" customFormat="1" ht="15"/>
    <row r="25" s="173" customFormat="1" ht="15"/>
    <row r="26" s="173" customFormat="1" ht="15"/>
    <row r="27" s="173" customFormat="1" ht="14.25" customHeight="1"/>
    <row r="28" spans="7:10" s="173" customFormat="1" ht="15" hidden="1">
      <c r="G28" s="173" t="s">
        <v>16</v>
      </c>
      <c r="H28" s="173">
        <v>7</v>
      </c>
      <c r="I28" s="173">
        <v>3</v>
      </c>
      <c r="J28" s="173">
        <v>0</v>
      </c>
    </row>
    <row r="29" spans="7:10" s="173" customFormat="1" ht="15" hidden="1">
      <c r="G29" s="173" t="s">
        <v>18</v>
      </c>
      <c r="H29" s="173">
        <v>6</v>
      </c>
      <c r="I29" s="173">
        <v>3</v>
      </c>
      <c r="J29" s="173">
        <v>1</v>
      </c>
    </row>
    <row r="30" spans="7:10" s="173" customFormat="1" ht="15" hidden="1">
      <c r="G30" s="173" t="s">
        <v>20</v>
      </c>
      <c r="H30" s="173">
        <v>5</v>
      </c>
      <c r="I30" s="173">
        <v>3</v>
      </c>
      <c r="J30" s="173">
        <v>2</v>
      </c>
    </row>
    <row r="31" spans="7:10" s="173" customFormat="1" ht="15" hidden="1">
      <c r="G31" s="173" t="s">
        <v>22</v>
      </c>
      <c r="H31" s="173">
        <v>4</v>
      </c>
      <c r="I31" s="173">
        <v>3</v>
      </c>
      <c r="J31" s="173">
        <v>0</v>
      </c>
    </row>
    <row r="32" spans="7:10" s="173" customFormat="1" ht="15" hidden="1">
      <c r="G32" s="173" t="s">
        <v>17</v>
      </c>
      <c r="H32" s="173">
        <v>2</v>
      </c>
      <c r="I32" s="173">
        <v>2</v>
      </c>
      <c r="J32" s="173">
        <v>3</v>
      </c>
    </row>
    <row r="33" spans="7:10" s="173" customFormat="1" ht="15" hidden="1">
      <c r="G33" s="173" t="s">
        <v>19</v>
      </c>
      <c r="H33" s="173">
        <v>1</v>
      </c>
      <c r="I33" s="173">
        <v>1</v>
      </c>
      <c r="J33" s="173">
        <v>3</v>
      </c>
    </row>
    <row r="34" spans="7:10" s="173" customFormat="1" ht="15" hidden="1">
      <c r="G34" s="173" t="s">
        <v>15</v>
      </c>
      <c r="H34" s="173">
        <v>0</v>
      </c>
      <c r="I34" s="173">
        <v>0</v>
      </c>
      <c r="J34" s="173">
        <v>3</v>
      </c>
    </row>
    <row r="35" spans="7:10" s="173" customFormat="1" ht="15" hidden="1">
      <c r="G35" s="173" t="s">
        <v>23</v>
      </c>
      <c r="H35" s="173">
        <v>-3</v>
      </c>
      <c r="I35" s="173">
        <v>0</v>
      </c>
      <c r="J35" s="173">
        <v>3</v>
      </c>
    </row>
    <row r="36" spans="7:10" s="173" customFormat="1" ht="15" hidden="1">
      <c r="G36" s="173" t="s">
        <v>24</v>
      </c>
      <c r="H36" s="173">
        <v>-3</v>
      </c>
      <c r="I36" s="173">
        <v>0</v>
      </c>
      <c r="J36" s="173">
        <v>0</v>
      </c>
    </row>
    <row r="37" spans="7:8" s="173" customFormat="1" ht="15" hidden="1">
      <c r="G37" s="173" t="s">
        <v>21</v>
      </c>
      <c r="H37" s="173">
        <f>""</f>
      </c>
    </row>
    <row r="38" s="173" customFormat="1" ht="15"/>
    <row r="39" s="173" customFormat="1" ht="15"/>
    <row r="40" s="173" customFormat="1" ht="15"/>
    <row r="41" s="173" customFormat="1" ht="15"/>
    <row r="42" s="173" customFormat="1" ht="15"/>
    <row r="43" s="173" customFormat="1" ht="15"/>
    <row r="44" s="173" customFormat="1" ht="15"/>
    <row r="45" s="173" customFormat="1" ht="15"/>
    <row r="46" s="173" customFormat="1" ht="15"/>
    <row r="47" s="173" customFormat="1" ht="15"/>
    <row r="48" s="173" customFormat="1" ht="15"/>
    <row r="49" s="173" customFormat="1" ht="15"/>
    <row r="50" s="173" customFormat="1" ht="15"/>
    <row r="51" s="173" customFormat="1" ht="15"/>
    <row r="52" s="173" customFormat="1" ht="15"/>
    <row r="53" s="173" customFormat="1" ht="15"/>
    <row r="54" s="173" customFormat="1" ht="15"/>
    <row r="55" s="173" customFormat="1" ht="15"/>
    <row r="56" s="173" customFormat="1" ht="15"/>
    <row r="57" s="173" customFormat="1" ht="15"/>
    <row r="58" s="173" customFormat="1" ht="15"/>
    <row r="59" s="173" customFormat="1" ht="15"/>
    <row r="60" s="173" customFormat="1" ht="15"/>
    <row r="61" s="173" customFormat="1" ht="15"/>
    <row r="62" s="173" customFormat="1" ht="15"/>
    <row r="63" s="173" customFormat="1" ht="15"/>
    <row r="64" s="173" customFormat="1" ht="15"/>
    <row r="65" s="173" customFormat="1" ht="15"/>
    <row r="66" s="173" customFormat="1" ht="15"/>
    <row r="67" s="173" customFormat="1" ht="15"/>
    <row r="68" s="173" customFormat="1" ht="15"/>
    <row r="69" s="173" customFormat="1" ht="15"/>
    <row r="70" s="173" customFormat="1" ht="15"/>
    <row r="71" s="173" customFormat="1" ht="15"/>
    <row r="72" s="173" customFormat="1" ht="15"/>
    <row r="73" s="173" customFormat="1" ht="15"/>
    <row r="74" s="173" customFormat="1" ht="15"/>
    <row r="75" s="173" customFormat="1" ht="15"/>
    <row r="76" s="173" customFormat="1" ht="15"/>
    <row r="77" s="173" customFormat="1" ht="15"/>
    <row r="78" s="173" customFormat="1" ht="15"/>
    <row r="79" s="173" customFormat="1" ht="15"/>
    <row r="80" s="173" customFormat="1" ht="15"/>
    <row r="81" s="173" customFormat="1" ht="15"/>
    <row r="82" s="173" customFormat="1" ht="15"/>
    <row r="83" s="173" customFormat="1" ht="15"/>
    <row r="84" s="173" customFormat="1" ht="15"/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08" customFormat="1" ht="15"/>
    <row r="2" s="108" customFormat="1" ht="15"/>
    <row r="3" s="108" customFormat="1" ht="15"/>
    <row r="4" s="108" customFormat="1" ht="15"/>
    <row r="5" s="108" customFormat="1" ht="15"/>
    <row r="6" s="108" customFormat="1" ht="15"/>
    <row r="7" s="108" customFormat="1" ht="15"/>
    <row r="8" s="108" customFormat="1" ht="34.5" customHeight="1"/>
    <row r="9" ht="18.75" customHeight="1" thickBot="1"/>
    <row r="10" spans="19:25" ht="24" customHeight="1" thickBot="1">
      <c r="S10" s="21" t="s">
        <v>5</v>
      </c>
      <c r="T10" s="22" t="str">
        <f>B12</f>
        <v>Máša Luděk</v>
      </c>
      <c r="U10" s="20" t="s">
        <v>14</v>
      </c>
      <c r="V10" s="23" t="str">
        <f>B13</f>
        <v>Koudela Adam</v>
      </c>
      <c r="W10" s="29">
        <v>3</v>
      </c>
      <c r="X10" s="32" t="s">
        <v>21</v>
      </c>
      <c r="Y10" s="30">
        <v>0</v>
      </c>
    </row>
    <row r="11" spans="1:25" ht="24" customHeight="1" thickBot="1">
      <c r="A11" s="4"/>
      <c r="B11" s="5"/>
      <c r="C11" s="554">
        <v>1</v>
      </c>
      <c r="D11" s="555"/>
      <c r="E11" s="556">
        <v>2</v>
      </c>
      <c r="F11" s="555"/>
      <c r="G11" s="556">
        <v>3</v>
      </c>
      <c r="H11" s="555"/>
      <c r="I11" s="556">
        <v>4</v>
      </c>
      <c r="J11" s="555"/>
      <c r="K11" s="556">
        <v>5</v>
      </c>
      <c r="L11" s="557"/>
      <c r="M11" s="552" t="s">
        <v>26</v>
      </c>
      <c r="N11" s="553"/>
      <c r="O11" s="553"/>
      <c r="P11" s="64" t="s">
        <v>1</v>
      </c>
      <c r="Q11" s="65" t="s">
        <v>0</v>
      </c>
      <c r="S11" s="6" t="s">
        <v>6</v>
      </c>
      <c r="T11" s="22" t="str">
        <f>B14</f>
        <v>Pinďák Pavel</v>
      </c>
      <c r="U11" s="20" t="s">
        <v>14</v>
      </c>
      <c r="V11" s="23" t="str">
        <f>B15</f>
        <v>Gažík David</v>
      </c>
      <c r="W11" s="29">
        <v>3</v>
      </c>
      <c r="X11" s="32" t="s">
        <v>21</v>
      </c>
      <c r="Y11" s="30">
        <v>2</v>
      </c>
    </row>
    <row r="12" spans="1:25" ht="24" customHeight="1" thickBot="1" thickTop="1">
      <c r="A12" s="66">
        <v>1</v>
      </c>
      <c r="B12" s="44" t="s">
        <v>63</v>
      </c>
      <c r="C12" s="67"/>
      <c r="D12" s="68"/>
      <c r="E12" s="69" t="str">
        <f>W10&amp;":"&amp;Y10</f>
        <v>3:0</v>
      </c>
      <c r="F12" s="535">
        <f>VLOOKUP(E12,G28:H37,2,0)</f>
        <v>7</v>
      </c>
      <c r="G12" s="69" t="str">
        <f>W15&amp;":"&amp;Y15</f>
        <v>3:0</v>
      </c>
      <c r="H12" s="535">
        <f>VLOOKUP(G12,G28:H37,2,0)</f>
        <v>7</v>
      </c>
      <c r="I12" s="69" t="str">
        <f>Y18&amp;":"&amp;W18</f>
        <v>3:0</v>
      </c>
      <c r="J12" s="535">
        <f>VLOOKUP(I12,G28:H37,2,0)</f>
        <v>7</v>
      </c>
      <c r="K12" s="69" t="str">
        <f>Y12&amp;":"&amp;W12</f>
        <v>2:3</v>
      </c>
      <c r="L12" s="536">
        <f>VLOOKUP(K12,G28:H37,2,0)</f>
        <v>2</v>
      </c>
      <c r="M12" s="70">
        <f>VLOOKUP(E12,$G$28:$I$37,3,0)+VLOOKUP(G12,$G$28:$I$37,3,0)+VLOOKUP(I12,$G$28:$I$37,3,0)+VLOOKUP(K12,$G$28:$I$37,3,0)</f>
        <v>11</v>
      </c>
      <c r="N12" s="71" t="s">
        <v>21</v>
      </c>
      <c r="O12" s="72">
        <f>VLOOKUP(E12,$G$28:$J$37,4,0)+VLOOKUP(G12,$G$28:$J$37,4,0)+VLOOKUP(I12,$G$28:$J$37,4,0)+VLOOKUP(K12,$G$28:$J$37,4,0)</f>
        <v>3</v>
      </c>
      <c r="P12" s="73">
        <f>SUM(L12,J12,H12,F12)</f>
        <v>23</v>
      </c>
      <c r="Q12" s="74" t="s">
        <v>69</v>
      </c>
      <c r="S12" s="6" t="s">
        <v>27</v>
      </c>
      <c r="T12" s="22" t="str">
        <f>B16</f>
        <v>Krajíček Aleš</v>
      </c>
      <c r="U12" s="20" t="s">
        <v>14</v>
      </c>
      <c r="V12" s="23" t="str">
        <f>B12</f>
        <v>Máša Luděk</v>
      </c>
      <c r="W12" s="29">
        <v>3</v>
      </c>
      <c r="X12" s="32" t="s">
        <v>21</v>
      </c>
      <c r="Y12" s="30">
        <v>2</v>
      </c>
    </row>
    <row r="13" spans="1:25" ht="24" customHeight="1" thickBot="1">
      <c r="A13" s="75">
        <v>2</v>
      </c>
      <c r="B13" s="45" t="s">
        <v>59</v>
      </c>
      <c r="C13" s="76" t="str">
        <f>Y10&amp;":"&amp;W10</f>
        <v>0:3</v>
      </c>
      <c r="D13" s="533">
        <f>VLOOKUP(C13,G28:H37,2,0)</f>
        <v>0</v>
      </c>
      <c r="E13" s="77"/>
      <c r="F13" s="78"/>
      <c r="G13" s="79" t="str">
        <f>W13&amp;":"&amp;Y13</f>
        <v>0:3</v>
      </c>
      <c r="H13" s="533">
        <f>VLOOKUP(G13,G28:H37,2,0)</f>
        <v>0</v>
      </c>
      <c r="I13" s="79" t="str">
        <f>W16&amp;":"&amp;Y16</f>
        <v>0:3</v>
      </c>
      <c r="J13" s="533">
        <f>VLOOKUP(I13,G28:H37,2,0)</f>
        <v>0</v>
      </c>
      <c r="K13" s="79" t="str">
        <f>Y19&amp;":"&amp;W19</f>
        <v>0:3</v>
      </c>
      <c r="L13" s="537">
        <f>VLOOKUP(K13,G28:H37,2,0)</f>
        <v>0</v>
      </c>
      <c r="M13" s="80">
        <f>VLOOKUP(C13,$G$28:$I$37,3,0)+VLOOKUP(G13,$G$28:$I$37,3,0)+VLOOKUP(I13,$G$28:$I$37,3,0)+VLOOKUP(K13,$G$28:$I$37,3,0)</f>
        <v>0</v>
      </c>
      <c r="N13" s="81" t="s">
        <v>21</v>
      </c>
      <c r="O13" s="82">
        <f>VLOOKUP(C13,$G$28:$J$37,4,0)+VLOOKUP(G13,$G$28:$J$37,4,0)+VLOOKUP(I13,$G$28:$J$37,4,0)+VLOOKUP(K13,$G$28:$J$37,4,0)</f>
        <v>12</v>
      </c>
      <c r="P13" s="83">
        <f>SUM(L13,J13,H13,D13)</f>
        <v>0</v>
      </c>
      <c r="Q13" s="84" t="s">
        <v>73</v>
      </c>
      <c r="S13" s="6" t="s">
        <v>7</v>
      </c>
      <c r="T13" s="22" t="str">
        <f>B13</f>
        <v>Koudela Adam</v>
      </c>
      <c r="U13" s="20" t="s">
        <v>14</v>
      </c>
      <c r="V13" s="23" t="str">
        <f>B14</f>
        <v>Pinďák Pavel</v>
      </c>
      <c r="W13" s="29">
        <v>0</v>
      </c>
      <c r="X13" s="32" t="s">
        <v>21</v>
      </c>
      <c r="Y13" s="30">
        <v>3</v>
      </c>
    </row>
    <row r="14" spans="1:25" ht="24" customHeight="1" thickBot="1">
      <c r="A14" s="75">
        <v>3</v>
      </c>
      <c r="B14" s="85" t="s">
        <v>62</v>
      </c>
      <c r="C14" s="76" t="str">
        <f>Y15&amp;":"&amp;W15</f>
        <v>0:3</v>
      </c>
      <c r="D14" s="533">
        <f>VLOOKUP(C14,G28:H37,2,0)</f>
        <v>0</v>
      </c>
      <c r="E14" s="79" t="str">
        <f>Y13&amp;":"&amp;W13</f>
        <v>3:0</v>
      </c>
      <c r="F14" s="533">
        <f>VLOOKUP(E14,G28:H37,2,0)</f>
        <v>7</v>
      </c>
      <c r="G14" s="77"/>
      <c r="H14" s="78"/>
      <c r="I14" s="79" t="str">
        <f>W11&amp;":"&amp;Y11</f>
        <v>3:2</v>
      </c>
      <c r="J14" s="533">
        <f>VLOOKUP(I14,G28:H37,2,0)</f>
        <v>5</v>
      </c>
      <c r="K14" s="79" t="str">
        <f>W17&amp;":"&amp;Y17</f>
        <v>3:2</v>
      </c>
      <c r="L14" s="537">
        <f>VLOOKUP(K14,G28:H37,2,0)</f>
        <v>5</v>
      </c>
      <c r="M14" s="80">
        <f>VLOOKUP(C14,$G$28:$I$37,3,0)+VLOOKUP(E14,$G$28:$I$37,3,0)+VLOOKUP(I14,$G$28:$I$37,3,0)+VLOOKUP(K14,$G$28:$I$37,3,0)</f>
        <v>9</v>
      </c>
      <c r="N14" s="81" t="s">
        <v>21</v>
      </c>
      <c r="O14" s="82">
        <f>VLOOKUP(C14,$G$28:$J$37,4,0)+VLOOKUP(E14,$G$28:$J$37,4,0)+VLOOKUP(I14,$G$28:$J$37,4,0)+VLOOKUP(K14,$G$28:$J$37,4,0)</f>
        <v>7</v>
      </c>
      <c r="P14" s="83">
        <f>SUM(L14,J14,F14,D14)</f>
        <v>17</v>
      </c>
      <c r="Q14" s="84" t="s">
        <v>70</v>
      </c>
      <c r="S14" s="6" t="s">
        <v>28</v>
      </c>
      <c r="T14" s="22" t="str">
        <f>B15</f>
        <v>Gažík David</v>
      </c>
      <c r="U14" s="20" t="s">
        <v>14</v>
      </c>
      <c r="V14" s="23" t="str">
        <f>B16</f>
        <v>Krajíček Aleš</v>
      </c>
      <c r="W14" s="29">
        <v>3</v>
      </c>
      <c r="X14" s="32" t="s">
        <v>21</v>
      </c>
      <c r="Y14" s="30">
        <v>0</v>
      </c>
    </row>
    <row r="15" spans="1:25" ht="24" customHeight="1" thickBot="1">
      <c r="A15" s="75">
        <v>4</v>
      </c>
      <c r="B15" s="44" t="s">
        <v>58</v>
      </c>
      <c r="C15" s="76" t="str">
        <f>W18&amp;":"&amp;Y18</f>
        <v>0:3</v>
      </c>
      <c r="D15" s="533">
        <f>VLOOKUP(C15,G28:H37,2,0)</f>
        <v>0</v>
      </c>
      <c r="E15" s="79" t="str">
        <f>Y16&amp;":"&amp;W16</f>
        <v>3:0</v>
      </c>
      <c r="F15" s="533">
        <f>VLOOKUP(E15,G28:H37,2,0)</f>
        <v>7</v>
      </c>
      <c r="G15" s="79" t="str">
        <f>Y11&amp;":"&amp;W11</f>
        <v>2:3</v>
      </c>
      <c r="H15" s="533">
        <f>VLOOKUP(G15,G28:H37,2,0)</f>
        <v>2</v>
      </c>
      <c r="I15" s="77"/>
      <c r="J15" s="86"/>
      <c r="K15" s="87" t="str">
        <f>W14&amp;":"&amp;Y14</f>
        <v>3:0</v>
      </c>
      <c r="L15" s="537">
        <f>VLOOKUP(K15,G28:H37,2,0)</f>
        <v>7</v>
      </c>
      <c r="M15" s="80">
        <f>VLOOKUP(C15,$G$28:$I$37,3,0)+VLOOKUP(G15,$G$28:$I$37,3,0)+VLOOKUP(E15,$G$28:$I$37,3,0)+VLOOKUP(K15,$G$28:$I$37,3,0)</f>
        <v>8</v>
      </c>
      <c r="N15" s="88" t="s">
        <v>21</v>
      </c>
      <c r="O15" s="82">
        <f>VLOOKUP(C15,$G$28:$J$37,4,0)+VLOOKUP(E15,$G$28:$J$37,4,0)+VLOOKUP(G15,$G$28:$J$37,4,0)+VLOOKUP(K15,$G$28:$J$37,4,0)</f>
        <v>6</v>
      </c>
      <c r="P15" s="83">
        <f>SUM(L15,H15,F15,D15)</f>
        <v>16</v>
      </c>
      <c r="Q15" s="89" t="s">
        <v>71</v>
      </c>
      <c r="S15" s="6" t="s">
        <v>2</v>
      </c>
      <c r="T15" s="22" t="str">
        <f>B12</f>
        <v>Máša Luděk</v>
      </c>
      <c r="U15" s="20" t="s">
        <v>14</v>
      </c>
      <c r="V15" s="23" t="str">
        <f>B14</f>
        <v>Pinďák Pavel</v>
      </c>
      <c r="W15" s="29">
        <v>3</v>
      </c>
      <c r="X15" s="32" t="s">
        <v>21</v>
      </c>
      <c r="Y15" s="30">
        <v>0</v>
      </c>
    </row>
    <row r="16" spans="1:25" ht="24" customHeight="1" thickBot="1">
      <c r="A16" s="90">
        <v>5</v>
      </c>
      <c r="B16" s="91" t="s">
        <v>57</v>
      </c>
      <c r="C16" s="92" t="str">
        <f>W12&amp;":"&amp;Y12</f>
        <v>3:2</v>
      </c>
      <c r="D16" s="534">
        <f>VLOOKUP(C16,G28:H37,2,0)</f>
        <v>5</v>
      </c>
      <c r="E16" s="93" t="str">
        <f>W19&amp;":"&amp;Y19</f>
        <v>3:0</v>
      </c>
      <c r="F16" s="534">
        <f>VLOOKUP(E16,G28:H37,2,0)</f>
        <v>7</v>
      </c>
      <c r="G16" s="93" t="str">
        <f>Y17&amp;":"&amp;W17</f>
        <v>2:3</v>
      </c>
      <c r="H16" s="534">
        <f>VLOOKUP(G16,G28:H37,2,0)</f>
        <v>2</v>
      </c>
      <c r="I16" s="93" t="str">
        <f>Y14&amp;":"&amp;W14</f>
        <v>0:3</v>
      </c>
      <c r="J16" s="534">
        <f>VLOOKUP(I16,G28:H37,2,0)</f>
        <v>0</v>
      </c>
      <c r="K16" s="94"/>
      <c r="L16" s="95"/>
      <c r="M16" s="96">
        <f>VLOOKUP(C16,$G$28:$I$37,3,0)+VLOOKUP(G16,$G$28:$I$37,3,0)+VLOOKUP(I16,$G$28:$I$37,3,0)+VLOOKUP(E16,$G$28:$I$37,3,0)</f>
        <v>8</v>
      </c>
      <c r="N16" s="97" t="s">
        <v>21</v>
      </c>
      <c r="O16" s="98">
        <f>VLOOKUP(C16,$G$28:$J$37,4,0)+VLOOKUP(E16,$G$28:$J$37,4,0)+VLOOKUP(I16,$G$28:$J$37,4,0)+VLOOKUP(G16,$G$28:$J$37,4,0)</f>
        <v>8</v>
      </c>
      <c r="P16" s="99">
        <f>SUM(J16,H16,F16,D16)</f>
        <v>14</v>
      </c>
      <c r="Q16" s="100" t="s">
        <v>74</v>
      </c>
      <c r="S16" s="6" t="s">
        <v>4</v>
      </c>
      <c r="T16" s="22" t="str">
        <f>B13</f>
        <v>Koudela Adam</v>
      </c>
      <c r="U16" s="20" t="s">
        <v>14</v>
      </c>
      <c r="V16" s="23" t="str">
        <f>B15</f>
        <v>Gažík David</v>
      </c>
      <c r="W16" s="29">
        <v>0</v>
      </c>
      <c r="X16" s="32" t="s">
        <v>21</v>
      </c>
      <c r="Y16" s="30">
        <v>3</v>
      </c>
    </row>
    <row r="17" spans="19:25" ht="24" customHeight="1" thickBot="1">
      <c r="S17" s="6" t="s">
        <v>29</v>
      </c>
      <c r="T17" s="22" t="str">
        <f>B14</f>
        <v>Pinďák Pavel</v>
      </c>
      <c r="U17" s="20" t="s">
        <v>14</v>
      </c>
      <c r="V17" s="23" t="str">
        <f>B16</f>
        <v>Krajíček Aleš</v>
      </c>
      <c r="W17" s="29">
        <v>3</v>
      </c>
      <c r="X17" s="32" t="s">
        <v>21</v>
      </c>
      <c r="Y17" s="30">
        <v>2</v>
      </c>
    </row>
    <row r="18" spans="3:25" ht="24" customHeight="1" thickBot="1">
      <c r="C18" s="101" t="s">
        <v>8</v>
      </c>
      <c r="D18" s="102" t="s">
        <v>9</v>
      </c>
      <c r="E18" s="103"/>
      <c r="F18" s="104" t="s">
        <v>10</v>
      </c>
      <c r="G18" s="105" t="s">
        <v>11</v>
      </c>
      <c r="H18" s="16"/>
      <c r="I18" s="106" t="s">
        <v>12</v>
      </c>
      <c r="J18" s="107" t="s">
        <v>13</v>
      </c>
      <c r="K18" s="107"/>
      <c r="L18" s="24"/>
      <c r="S18" s="6" t="s">
        <v>3</v>
      </c>
      <c r="T18" s="22" t="str">
        <f>B15</f>
        <v>Gažík David</v>
      </c>
      <c r="U18" s="20" t="s">
        <v>14</v>
      </c>
      <c r="V18" s="23" t="str">
        <f>B12</f>
        <v>Máša Luděk</v>
      </c>
      <c r="W18" s="29">
        <v>0</v>
      </c>
      <c r="X18" s="32" t="s">
        <v>21</v>
      </c>
      <c r="Y18" s="30">
        <v>3</v>
      </c>
    </row>
    <row r="19" spans="19:25" ht="24" customHeight="1" thickBot="1">
      <c r="S19" s="6" t="s">
        <v>30</v>
      </c>
      <c r="T19" s="22" t="str">
        <f>B16</f>
        <v>Krajíček Aleš</v>
      </c>
      <c r="U19" s="20" t="s">
        <v>14</v>
      </c>
      <c r="V19" s="23" t="str">
        <f>B13</f>
        <v>Koudela Adam</v>
      </c>
      <c r="W19" s="29">
        <v>3</v>
      </c>
      <c r="X19" s="32" t="s">
        <v>21</v>
      </c>
      <c r="Y19" s="30">
        <v>0</v>
      </c>
    </row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 sheet="1"/>
  <mergeCells count="6">
    <mergeCell ref="M11:O11"/>
    <mergeCell ref="C11:D11"/>
    <mergeCell ref="E11:F11"/>
    <mergeCell ref="G11:H11"/>
    <mergeCell ref="I11:J11"/>
    <mergeCell ref="K11:L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62"/>
  <sheetViews>
    <sheetView zoomScalePageLayoutView="0" workbookViewId="0" topLeftCell="A13">
      <selection activeCell="L9" sqref="L9"/>
    </sheetView>
  </sheetViews>
  <sheetFormatPr defaultColWidth="9.140625" defaultRowHeight="15"/>
  <cols>
    <col min="1" max="1" width="17.28125" style="0" customWidth="1"/>
    <col min="2" max="2" width="11.57421875" style="170" customWidth="1"/>
    <col min="3" max="3" width="16.7109375" style="0" customWidth="1"/>
    <col min="4" max="4" width="20.7109375" style="0" customWidth="1"/>
    <col min="5" max="5" width="2.140625" style="156" customWidth="1"/>
    <col min="6" max="6" width="20.7109375" style="0" customWidth="1"/>
    <col min="7" max="7" width="16.7109375" style="0" customWidth="1"/>
  </cols>
  <sheetData>
    <row r="1" spans="3:7" ht="15" customHeight="1" thickTop="1">
      <c r="C1" s="112"/>
      <c r="D1" s="113"/>
      <c r="E1" s="114"/>
      <c r="F1" s="113"/>
      <c r="G1" s="115"/>
    </row>
    <row r="2" spans="3:7" ht="15" customHeight="1">
      <c r="C2" s="116"/>
      <c r="D2" s="117"/>
      <c r="E2" s="118"/>
      <c r="F2" s="117"/>
      <c r="G2" s="119"/>
    </row>
    <row r="3" spans="3:7" ht="15" customHeight="1">
      <c r="C3" s="116"/>
      <c r="D3" s="117"/>
      <c r="E3" s="118"/>
      <c r="F3" s="117"/>
      <c r="G3" s="119"/>
    </row>
    <row r="4" spans="3:7" ht="15" customHeight="1">
      <c r="C4" s="116"/>
      <c r="D4" s="117"/>
      <c r="E4" s="118"/>
      <c r="F4" s="117"/>
      <c r="G4" s="120"/>
    </row>
    <row r="5" spans="3:7" ht="15" customHeight="1">
      <c r="C5" s="116"/>
      <c r="D5" s="117"/>
      <c r="E5" s="118"/>
      <c r="F5" s="117"/>
      <c r="G5" s="120"/>
    </row>
    <row r="6" spans="3:7" ht="27.75" customHeight="1" thickBot="1">
      <c r="C6" s="121" t="s">
        <v>32</v>
      </c>
      <c r="D6" s="121" t="s">
        <v>33</v>
      </c>
      <c r="E6" s="122"/>
      <c r="F6" s="121" t="s">
        <v>34</v>
      </c>
      <c r="G6" s="121" t="s">
        <v>35</v>
      </c>
    </row>
    <row r="7" spans="3:7" ht="22.5" customHeight="1" thickTop="1">
      <c r="C7" s="126"/>
      <c r="D7" s="157" t="str">
        <f>'1. liga'!R11</f>
        <v>Šiška Zdeněk</v>
      </c>
      <c r="E7" s="157" t="s">
        <v>14</v>
      </c>
      <c r="F7" s="157" t="str">
        <f>'1. liga'!T11</f>
        <v>Műnster Jaromír</v>
      </c>
      <c r="G7" s="127"/>
    </row>
    <row r="8" spans="3:7" ht="22.5" customHeight="1">
      <c r="C8" s="128"/>
      <c r="D8" s="158" t="str">
        <f>'1. liga'!R12</f>
        <v>Saňák Adam</v>
      </c>
      <c r="E8" s="158" t="s">
        <v>14</v>
      </c>
      <c r="F8" s="158" t="str">
        <f>'1. liga'!T12</f>
        <v>Ruman Milan</v>
      </c>
      <c r="G8" s="129"/>
    </row>
    <row r="9" spans="2:7" ht="22.5" customHeight="1">
      <c r="B9" s="170" t="s">
        <v>47</v>
      </c>
      <c r="C9" s="128"/>
      <c r="D9" s="158" t="str">
        <f>'1. liga'!R13</f>
        <v>Műnster Jaromír</v>
      </c>
      <c r="E9" s="158" t="s">
        <v>14</v>
      </c>
      <c r="F9" s="158" t="str">
        <f>'1. liga'!T13</f>
        <v>Saňák Adam</v>
      </c>
      <c r="G9" s="129"/>
    </row>
    <row r="10" spans="3:9" ht="22.5" customHeight="1">
      <c r="C10" s="128"/>
      <c r="D10" s="158" t="str">
        <f>'1. liga'!R14</f>
        <v>Šiška Zdeněk</v>
      </c>
      <c r="E10" s="158" t="s">
        <v>14</v>
      </c>
      <c r="F10" s="158" t="str">
        <f>'1. liga'!T14</f>
        <v>Saňák Adam</v>
      </c>
      <c r="G10" s="129"/>
      <c r="I10" s="132"/>
    </row>
    <row r="11" spans="3:12" ht="22.5" customHeight="1">
      <c r="C11" s="128"/>
      <c r="D11" s="158" t="str">
        <f>'1. liga'!R15</f>
        <v>Műnster Jaromír</v>
      </c>
      <c r="E11" s="158" t="s">
        <v>14</v>
      </c>
      <c r="F11" s="158" t="str">
        <f>'1. liga'!T15</f>
        <v>Ruman Milan</v>
      </c>
      <c r="G11" s="129"/>
      <c r="L11" s="132"/>
    </row>
    <row r="12" spans="2:7" ht="22.5" customHeight="1" thickBot="1">
      <c r="B12" s="171"/>
      <c r="C12" s="130"/>
      <c r="D12" s="159" t="str">
        <f>'1. liga'!R16</f>
        <v>Ruman Milan</v>
      </c>
      <c r="E12" s="159" t="s">
        <v>14</v>
      </c>
      <c r="F12" s="159" t="str">
        <f>'1. liga'!T16</f>
        <v>Šiška Zdeněk</v>
      </c>
      <c r="G12" s="131"/>
    </row>
    <row r="13" spans="2:7" ht="22.5" customHeight="1" thickTop="1">
      <c r="B13" s="172"/>
      <c r="C13" s="123"/>
      <c r="D13" s="157" t="str">
        <f>'2. liga'!T10</f>
        <v>Überall Dan</v>
      </c>
      <c r="E13" s="157" t="s">
        <v>14</v>
      </c>
      <c r="F13" s="157" t="str">
        <f>'2. liga'!V10</f>
        <v>Überall Roman</v>
      </c>
      <c r="G13" s="123"/>
    </row>
    <row r="14" spans="2:7" ht="22.5" customHeight="1">
      <c r="B14" s="172"/>
      <c r="C14" s="124"/>
      <c r="D14" s="158" t="str">
        <f>'2. liga'!T11</f>
        <v>Koudela Vladimír</v>
      </c>
      <c r="E14" s="158" t="s">
        <v>14</v>
      </c>
      <c r="F14" s="158" t="str">
        <f>'2. liga'!V11</f>
        <v>Konečný Dan</v>
      </c>
      <c r="G14" s="124"/>
    </row>
    <row r="15" spans="2:7" ht="22.5" customHeight="1">
      <c r="B15" s="172"/>
      <c r="C15" s="124"/>
      <c r="D15" s="158" t="str">
        <f>'2. liga'!T12</f>
        <v>Štefaník Drahoslav</v>
      </c>
      <c r="E15" s="158" t="s">
        <v>14</v>
      </c>
      <c r="F15" s="158" t="str">
        <f>'2. liga'!V12</f>
        <v>Überall Dan</v>
      </c>
      <c r="G15" s="124"/>
    </row>
    <row r="16" spans="2:7" ht="22.5" customHeight="1">
      <c r="B16" s="172"/>
      <c r="C16" s="124"/>
      <c r="D16" s="158" t="str">
        <f>'2. liga'!T13</f>
        <v>Überall Roman</v>
      </c>
      <c r="E16" s="158" t="s">
        <v>14</v>
      </c>
      <c r="F16" s="158" t="str">
        <f>'2. liga'!V13</f>
        <v>Koudela Vladimír</v>
      </c>
      <c r="G16" s="124"/>
    </row>
    <row r="17" spans="2:7" ht="22.5" customHeight="1">
      <c r="B17" s="170" t="s">
        <v>48</v>
      </c>
      <c r="C17" s="124"/>
      <c r="D17" s="234" t="str">
        <f>'2. liga'!T14</f>
        <v>Konečný Dan</v>
      </c>
      <c r="E17" s="161" t="s">
        <v>14</v>
      </c>
      <c r="F17" s="234" t="str">
        <f>'2. liga'!V14</f>
        <v>Štefaník Drahoslav</v>
      </c>
      <c r="G17" s="124"/>
    </row>
    <row r="18" spans="3:7" ht="22.5" customHeight="1">
      <c r="C18" s="124"/>
      <c r="D18" s="234" t="str">
        <f>'2. liga'!T15</f>
        <v>Überall Dan</v>
      </c>
      <c r="E18" s="161" t="s">
        <v>14</v>
      </c>
      <c r="F18" s="234" t="str">
        <f>'2. liga'!V15</f>
        <v>Koudela Vladimír</v>
      </c>
      <c r="G18" s="124"/>
    </row>
    <row r="19" spans="3:7" ht="22.5" customHeight="1">
      <c r="C19" s="124"/>
      <c r="D19" s="165" t="str">
        <f>'2. liga'!T16</f>
        <v>Überall Roman</v>
      </c>
      <c r="E19" s="161" t="s">
        <v>14</v>
      </c>
      <c r="F19" s="166" t="str">
        <f>'2. liga'!V16</f>
        <v>Konečný Dan</v>
      </c>
      <c r="G19" s="124"/>
    </row>
    <row r="20" spans="3:12" ht="22.5" customHeight="1">
      <c r="C20" s="124"/>
      <c r="D20" s="165" t="str">
        <f>'2. liga'!T17</f>
        <v>Koudela Vladimír</v>
      </c>
      <c r="E20" s="161" t="s">
        <v>14</v>
      </c>
      <c r="F20" s="166" t="str">
        <f>'2. liga'!V17</f>
        <v>Štefaník Drahoslav</v>
      </c>
      <c r="G20" s="124"/>
      <c r="L20" s="233"/>
    </row>
    <row r="21" spans="3:7" ht="22.5" customHeight="1">
      <c r="C21" s="124"/>
      <c r="D21" s="165" t="str">
        <f>'2. liga'!T18</f>
        <v>Konečný Dan</v>
      </c>
      <c r="E21" s="161" t="s">
        <v>14</v>
      </c>
      <c r="F21" s="166" t="str">
        <f>'2. liga'!V18</f>
        <v>Überall Dan</v>
      </c>
      <c r="G21" s="124"/>
    </row>
    <row r="22" spans="2:7" ht="22.5" customHeight="1" thickBot="1">
      <c r="B22" s="171"/>
      <c r="C22" s="125"/>
      <c r="D22" s="167" t="str">
        <f>'2. liga'!T19</f>
        <v>Štefaník Drahoslav</v>
      </c>
      <c r="E22" s="162" t="s">
        <v>14</v>
      </c>
      <c r="F22" s="168" t="str">
        <f>'2. liga'!V19</f>
        <v>Überall Roman</v>
      </c>
      <c r="G22" s="125"/>
    </row>
    <row r="23" spans="2:7" ht="22.5" customHeight="1" thickTop="1">
      <c r="B23" s="172"/>
      <c r="C23" s="124"/>
      <c r="D23" s="165" t="str">
        <f>'3. liga'!T10</f>
        <v>Matula Martin</v>
      </c>
      <c r="E23" s="161" t="s">
        <v>14</v>
      </c>
      <c r="F23" s="166" t="str">
        <f>'3. liga'!V10</f>
        <v>Masař Jakub</v>
      </c>
      <c r="G23" s="123"/>
    </row>
    <row r="24" spans="2:7" ht="22.5" customHeight="1">
      <c r="B24" s="172"/>
      <c r="C24" s="124"/>
      <c r="D24" s="234" t="str">
        <f>'3. liga'!T11</f>
        <v>Tomeček Josef</v>
      </c>
      <c r="E24" s="161" t="s">
        <v>14</v>
      </c>
      <c r="F24" s="166" t="str">
        <f>'3. liga'!V11</f>
        <v>Klimák Jan</v>
      </c>
      <c r="G24" s="124"/>
    </row>
    <row r="25" spans="2:7" ht="22.5" customHeight="1">
      <c r="B25" s="172"/>
      <c r="C25" s="124"/>
      <c r="D25" s="234" t="str">
        <f>'3. liga'!T12</f>
        <v>Hrnčiřík Pavel</v>
      </c>
      <c r="E25" s="161" t="s">
        <v>14</v>
      </c>
      <c r="F25" s="166" t="str">
        <f>'3. liga'!V12</f>
        <v>Matula Martin</v>
      </c>
      <c r="G25" s="124"/>
    </row>
    <row r="26" spans="2:7" ht="22.5" customHeight="1">
      <c r="B26" s="172"/>
      <c r="C26" s="124"/>
      <c r="D26" s="234" t="str">
        <f>'3. liga'!T13</f>
        <v>Masař Jakub</v>
      </c>
      <c r="E26" s="161" t="s">
        <v>14</v>
      </c>
      <c r="F26" s="166" t="str">
        <f>'3. liga'!V13</f>
        <v>Tomeček Josef</v>
      </c>
      <c r="G26" s="124"/>
    </row>
    <row r="27" spans="2:7" ht="22.5" customHeight="1">
      <c r="B27" s="172" t="s">
        <v>49</v>
      </c>
      <c r="C27" s="124"/>
      <c r="D27" s="234" t="str">
        <f>'3. liga'!T14</f>
        <v>Klimák Jan</v>
      </c>
      <c r="E27" s="161" t="s">
        <v>14</v>
      </c>
      <c r="F27" s="166" t="str">
        <f>'3. liga'!V14</f>
        <v>Hrnčiřík Pavel</v>
      </c>
      <c r="G27" s="124"/>
    </row>
    <row r="28" spans="2:7" ht="22.5" customHeight="1">
      <c r="B28" s="172"/>
      <c r="C28" s="124"/>
      <c r="D28" s="234" t="str">
        <f>'3. liga'!T15</f>
        <v>Matula Martin</v>
      </c>
      <c r="E28" s="161" t="s">
        <v>14</v>
      </c>
      <c r="F28" s="166" t="str">
        <f>'3. liga'!V15</f>
        <v>Tomeček Josef</v>
      </c>
      <c r="G28" s="124"/>
    </row>
    <row r="29" spans="3:7" ht="22.5" customHeight="1">
      <c r="C29" s="124"/>
      <c r="D29" s="234" t="str">
        <f>'3. liga'!T16</f>
        <v>Masař Jakub</v>
      </c>
      <c r="E29" s="161" t="s">
        <v>14</v>
      </c>
      <c r="F29" s="166" t="str">
        <f>'3. liga'!V16</f>
        <v>Klimák Jan</v>
      </c>
      <c r="G29" s="124"/>
    </row>
    <row r="30" spans="2:7" ht="22.5" customHeight="1">
      <c r="B30" s="172"/>
      <c r="C30" s="124"/>
      <c r="D30" s="234" t="str">
        <f>'3. liga'!T17</f>
        <v>Tomeček Josef</v>
      </c>
      <c r="E30" s="161" t="s">
        <v>14</v>
      </c>
      <c r="F30" s="166" t="str">
        <f>'3. liga'!V17</f>
        <v>Hrnčiřík Pavel</v>
      </c>
      <c r="G30" s="124"/>
    </row>
    <row r="31" spans="3:7" ht="22.5" customHeight="1">
      <c r="C31" s="124"/>
      <c r="D31" s="234" t="str">
        <f>'3. liga'!T18</f>
        <v>Klimák Jan</v>
      </c>
      <c r="E31" s="161" t="s">
        <v>14</v>
      </c>
      <c r="F31" s="166" t="str">
        <f>'3. liga'!V18</f>
        <v>Matula Martin</v>
      </c>
      <c r="G31" s="124"/>
    </row>
    <row r="32" spans="2:7" ht="22.5" customHeight="1" thickBot="1">
      <c r="B32" s="171"/>
      <c r="C32" s="125"/>
      <c r="D32" s="169" t="str">
        <f>'3. liga'!T19</f>
        <v>Hrnčiřík Pavel</v>
      </c>
      <c r="E32" s="162" t="s">
        <v>14</v>
      </c>
      <c r="F32" s="169" t="str">
        <f>'3. liga'!V19</f>
        <v>Masař Jakub</v>
      </c>
      <c r="G32" s="125"/>
    </row>
    <row r="33" spans="3:7" ht="22.5" customHeight="1" thickTop="1">
      <c r="C33" s="123"/>
      <c r="D33" s="163" t="str">
        <f>'4. liga'!T10</f>
        <v>Máša Luděk</v>
      </c>
      <c r="E33" s="160" t="s">
        <v>14</v>
      </c>
      <c r="F33" s="164" t="str">
        <f>'4. liga'!V10</f>
        <v>Koudela Adam</v>
      </c>
      <c r="G33" s="123"/>
    </row>
    <row r="34" spans="3:7" ht="22.5" customHeight="1">
      <c r="C34" s="123"/>
      <c r="D34" s="163" t="str">
        <f>'4. liga'!T11</f>
        <v>Pinďák Pavel</v>
      </c>
      <c r="E34" s="161" t="s">
        <v>14</v>
      </c>
      <c r="F34" s="164" t="str">
        <f>'4. liga'!V11</f>
        <v>Gažík David</v>
      </c>
      <c r="G34" s="123"/>
    </row>
    <row r="35" spans="3:7" ht="22.5" customHeight="1">
      <c r="C35" s="123"/>
      <c r="D35" s="163" t="str">
        <f>'4. liga'!T12</f>
        <v>Krajíček Aleš</v>
      </c>
      <c r="E35" s="161" t="s">
        <v>14</v>
      </c>
      <c r="F35" s="164" t="str">
        <f>'4. liga'!V12</f>
        <v>Máša Luděk</v>
      </c>
      <c r="G35" s="123"/>
    </row>
    <row r="36" spans="3:7" ht="22.5" customHeight="1">
      <c r="C36" s="123"/>
      <c r="D36" s="163" t="str">
        <f>'4. liga'!T13</f>
        <v>Koudela Adam</v>
      </c>
      <c r="E36" s="161" t="s">
        <v>14</v>
      </c>
      <c r="F36" s="164" t="str">
        <f>'4. liga'!V13</f>
        <v>Pinďák Pavel</v>
      </c>
      <c r="G36" s="123"/>
    </row>
    <row r="37" spans="2:7" ht="22.5" customHeight="1">
      <c r="B37" s="170" t="s">
        <v>50</v>
      </c>
      <c r="C37" s="123"/>
      <c r="D37" s="163" t="str">
        <f>'4. liga'!T14</f>
        <v>Gažík David</v>
      </c>
      <c r="E37" s="161" t="s">
        <v>14</v>
      </c>
      <c r="F37" s="164" t="str">
        <f>'4. liga'!V14</f>
        <v>Krajíček Aleš</v>
      </c>
      <c r="G37" s="123"/>
    </row>
    <row r="38" spans="3:7" ht="22.5" customHeight="1">
      <c r="C38" s="123"/>
      <c r="D38" s="163" t="str">
        <f>'4. liga'!T15</f>
        <v>Máša Luděk</v>
      </c>
      <c r="E38" s="161" t="s">
        <v>14</v>
      </c>
      <c r="F38" s="164" t="str">
        <f>'4. liga'!V15</f>
        <v>Pinďák Pavel</v>
      </c>
      <c r="G38" s="123"/>
    </row>
    <row r="39" spans="3:7" ht="22.5" customHeight="1">
      <c r="C39" s="123"/>
      <c r="D39" s="163" t="str">
        <f>'4. liga'!T16</f>
        <v>Koudela Adam</v>
      </c>
      <c r="E39" s="161" t="s">
        <v>14</v>
      </c>
      <c r="F39" s="164" t="str">
        <f>'4. liga'!V16</f>
        <v>Gažík David</v>
      </c>
      <c r="G39" s="123"/>
    </row>
    <row r="40" spans="3:7" ht="22.5" customHeight="1">
      <c r="C40" s="123"/>
      <c r="D40" s="163" t="str">
        <f>'4. liga'!T17</f>
        <v>Pinďák Pavel</v>
      </c>
      <c r="E40" s="161" t="s">
        <v>14</v>
      </c>
      <c r="F40" s="164" t="str">
        <f>'4. liga'!V17</f>
        <v>Krajíček Aleš</v>
      </c>
      <c r="G40" s="123"/>
    </row>
    <row r="41" spans="3:7" ht="22.5" customHeight="1">
      <c r="C41" s="124"/>
      <c r="D41" s="163" t="str">
        <f>'4. liga'!T18</f>
        <v>Gažík David</v>
      </c>
      <c r="E41" s="161" t="s">
        <v>14</v>
      </c>
      <c r="F41" s="164" t="str">
        <f>'4. liga'!V18</f>
        <v>Máša Luděk</v>
      </c>
      <c r="G41" s="124"/>
    </row>
    <row r="42" spans="2:7" ht="22.5" customHeight="1" thickBot="1">
      <c r="B42" s="171"/>
      <c r="C42" s="125"/>
      <c r="D42" s="167" t="str">
        <f>'4. liga'!T19</f>
        <v>Krajíček Aleš</v>
      </c>
      <c r="E42" s="162" t="s">
        <v>14</v>
      </c>
      <c r="F42" s="168" t="str">
        <f>'4. liga'!V19</f>
        <v>Koudela Adam</v>
      </c>
      <c r="G42" s="125"/>
    </row>
    <row r="43" spans="2:7" s="132" customFormat="1" ht="19.5" customHeight="1" thickTop="1">
      <c r="B43" s="172"/>
      <c r="C43" s="117"/>
      <c r="D43" s="117"/>
      <c r="E43" s="118"/>
      <c r="F43" s="117"/>
      <c r="G43" s="117"/>
    </row>
    <row r="44" spans="2:7" s="132" customFormat="1" ht="19.5" customHeight="1">
      <c r="B44" s="172"/>
      <c r="C44" s="117"/>
      <c r="D44" s="117"/>
      <c r="E44" s="118"/>
      <c r="F44" s="117"/>
      <c r="G44" s="117"/>
    </row>
    <row r="45" spans="2:7" s="132" customFormat="1" ht="19.5" customHeight="1">
      <c r="B45" s="172"/>
      <c r="C45" s="117"/>
      <c r="D45" s="117"/>
      <c r="E45" s="118"/>
      <c r="F45" s="117"/>
      <c r="G45" s="117"/>
    </row>
    <row r="46" spans="2:7" s="132" customFormat="1" ht="19.5" customHeight="1">
      <c r="B46" s="172"/>
      <c r="C46" s="117"/>
      <c r="D46" s="117"/>
      <c r="E46" s="118"/>
      <c r="F46" s="117"/>
      <c r="G46" s="117"/>
    </row>
    <row r="47" spans="2:7" ht="19.5" customHeight="1">
      <c r="B47" s="172"/>
      <c r="C47" s="117"/>
      <c r="D47" s="117"/>
      <c r="E47" s="118"/>
      <c r="F47" s="117"/>
      <c r="G47" s="117"/>
    </row>
    <row r="48" spans="2:7" ht="19.5" customHeight="1">
      <c r="B48" s="172"/>
      <c r="C48" s="117"/>
      <c r="D48" s="117"/>
      <c r="E48" s="118"/>
      <c r="F48" s="117"/>
      <c r="G48" s="117"/>
    </row>
    <row r="49" spans="3:7" ht="54.75" customHeight="1">
      <c r="C49" s="132"/>
      <c r="D49" s="132"/>
      <c r="E49" s="133"/>
      <c r="F49" s="132"/>
      <c r="G49" s="132"/>
    </row>
    <row r="50" spans="3:7" ht="23.25" customHeight="1" thickBot="1">
      <c r="C50" s="132"/>
      <c r="D50" s="132"/>
      <c r="E50" s="133"/>
      <c r="F50" s="132"/>
      <c r="G50" s="132"/>
    </row>
    <row r="51" spans="3:7" ht="14.25" customHeight="1" thickTop="1">
      <c r="C51" s="112"/>
      <c r="D51" s="113"/>
      <c r="E51" s="114"/>
      <c r="F51" s="113"/>
      <c r="G51" s="115"/>
    </row>
    <row r="52" spans="3:7" ht="14.25" customHeight="1">
      <c r="C52" s="116"/>
      <c r="D52" s="117"/>
      <c r="E52" s="118"/>
      <c r="F52" s="117"/>
      <c r="G52" s="119"/>
    </row>
    <row r="53" spans="3:7" ht="14.25" customHeight="1">
      <c r="C53" s="116"/>
      <c r="D53" s="117"/>
      <c r="E53" s="118"/>
      <c r="F53" s="117"/>
      <c r="G53" s="119"/>
    </row>
    <row r="54" spans="3:7" ht="14.25" customHeight="1">
      <c r="C54" s="116"/>
      <c r="D54" s="117"/>
      <c r="E54" s="118"/>
      <c r="F54" s="117"/>
      <c r="G54" s="120"/>
    </row>
    <row r="55" spans="3:7" ht="14.25" customHeight="1">
      <c r="C55" s="116"/>
      <c r="D55" s="117"/>
      <c r="E55" s="118"/>
      <c r="F55" s="117"/>
      <c r="G55" s="120"/>
    </row>
    <row r="56" spans="3:7" ht="14.25" customHeight="1" thickBot="1">
      <c r="C56" s="134"/>
      <c r="D56" s="135"/>
      <c r="E56" s="136"/>
      <c r="F56" s="135"/>
      <c r="G56" s="137"/>
    </row>
    <row r="57" spans="3:7" ht="25.5" customHeight="1" thickBot="1" thickTop="1">
      <c r="C57" s="138" t="s">
        <v>32</v>
      </c>
      <c r="D57" s="138" t="s">
        <v>33</v>
      </c>
      <c r="E57" s="139"/>
      <c r="F57" s="138" t="s">
        <v>34</v>
      </c>
      <c r="G57" s="138" t="s">
        <v>35</v>
      </c>
    </row>
    <row r="58" spans="3:7" ht="22.5" customHeight="1" thickTop="1">
      <c r="C58" s="140"/>
      <c r="D58" s="141"/>
      <c r="E58" s="142" t="s">
        <v>14</v>
      </c>
      <c r="F58" s="143"/>
      <c r="G58" s="140"/>
    </row>
    <row r="59" spans="3:7" ht="22.5" customHeight="1">
      <c r="C59" s="140"/>
      <c r="D59" s="141"/>
      <c r="E59" s="142"/>
      <c r="F59" s="143"/>
      <c r="G59" s="140"/>
    </row>
    <row r="60" spans="3:7" ht="22.5" customHeight="1">
      <c r="C60" s="140"/>
      <c r="D60" s="141"/>
      <c r="E60" s="142"/>
      <c r="F60" s="143"/>
      <c r="G60" s="140"/>
    </row>
    <row r="61" spans="3:7" ht="22.5" customHeight="1">
      <c r="C61" s="140"/>
      <c r="D61" s="141"/>
      <c r="E61" s="142"/>
      <c r="F61" s="143"/>
      <c r="G61" s="140"/>
    </row>
    <row r="62" spans="3:7" ht="22.5" customHeight="1">
      <c r="C62" s="144"/>
      <c r="D62" s="145"/>
      <c r="E62" s="146" t="s">
        <v>14</v>
      </c>
      <c r="F62" s="147"/>
      <c r="G62" s="144"/>
    </row>
    <row r="63" spans="3:7" ht="22.5" customHeight="1">
      <c r="C63" s="148"/>
      <c r="D63" s="149"/>
      <c r="E63" s="150" t="s">
        <v>14</v>
      </c>
      <c r="F63" s="151"/>
      <c r="G63" s="148"/>
    </row>
    <row r="64" spans="3:7" ht="22.5" customHeight="1">
      <c r="C64" s="148"/>
      <c r="D64" s="149"/>
      <c r="E64" s="150" t="s">
        <v>14</v>
      </c>
      <c r="F64" s="151"/>
      <c r="G64" s="148"/>
    </row>
    <row r="65" spans="3:7" ht="22.5" customHeight="1">
      <c r="C65" s="148"/>
      <c r="D65" s="149"/>
      <c r="E65" s="150" t="s">
        <v>14</v>
      </c>
      <c r="F65" s="151"/>
      <c r="G65" s="148"/>
    </row>
    <row r="66" spans="3:7" ht="22.5" customHeight="1">
      <c r="C66" s="148"/>
      <c r="D66" s="149"/>
      <c r="E66" s="150" t="s">
        <v>14</v>
      </c>
      <c r="F66" s="151"/>
      <c r="G66" s="148"/>
    </row>
    <row r="67" spans="3:7" ht="22.5" customHeight="1">
      <c r="C67" s="148"/>
      <c r="D67" s="149"/>
      <c r="E67" s="150" t="s">
        <v>14</v>
      </c>
      <c r="F67" s="151"/>
      <c r="G67" s="148"/>
    </row>
    <row r="68" spans="3:7" ht="22.5" customHeight="1">
      <c r="C68" s="148"/>
      <c r="D68" s="149"/>
      <c r="E68" s="150" t="s">
        <v>14</v>
      </c>
      <c r="F68" s="151"/>
      <c r="G68" s="148"/>
    </row>
    <row r="69" spans="3:7" ht="22.5" customHeight="1">
      <c r="C69" s="148"/>
      <c r="D69" s="149"/>
      <c r="E69" s="150" t="s">
        <v>14</v>
      </c>
      <c r="F69" s="151"/>
      <c r="G69" s="148"/>
    </row>
    <row r="70" spans="3:7" ht="22.5" customHeight="1">
      <c r="C70" s="148"/>
      <c r="D70" s="149"/>
      <c r="E70" s="150" t="s">
        <v>14</v>
      </c>
      <c r="F70" s="151"/>
      <c r="G70" s="148"/>
    </row>
    <row r="71" spans="3:7" ht="22.5" customHeight="1">
      <c r="C71" s="148"/>
      <c r="D71" s="149"/>
      <c r="E71" s="150" t="s">
        <v>14</v>
      </c>
      <c r="F71" s="151"/>
      <c r="G71" s="148"/>
    </row>
    <row r="72" spans="3:7" ht="22.5" customHeight="1">
      <c r="C72" s="148"/>
      <c r="D72" s="149"/>
      <c r="E72" s="150" t="s">
        <v>14</v>
      </c>
      <c r="F72" s="151"/>
      <c r="G72" s="148"/>
    </row>
    <row r="73" spans="3:7" ht="22.5" customHeight="1">
      <c r="C73" s="152"/>
      <c r="D73" s="153"/>
      <c r="E73" s="154" t="s">
        <v>14</v>
      </c>
      <c r="F73" s="155"/>
      <c r="G73" s="152"/>
    </row>
    <row r="74" spans="3:7" ht="22.5" customHeight="1">
      <c r="C74" s="152"/>
      <c r="D74" s="153"/>
      <c r="E74" s="154" t="s">
        <v>14</v>
      </c>
      <c r="F74" s="155"/>
      <c r="G74" s="152"/>
    </row>
    <row r="75" spans="3:7" ht="22.5" customHeight="1">
      <c r="C75" s="152"/>
      <c r="D75" s="153"/>
      <c r="E75" s="154" t="s">
        <v>14</v>
      </c>
      <c r="F75" s="155"/>
      <c r="G75" s="152"/>
    </row>
    <row r="76" spans="3:7" ht="22.5" customHeight="1">
      <c r="C76" s="152"/>
      <c r="D76" s="153"/>
      <c r="E76" s="154" t="s">
        <v>14</v>
      </c>
      <c r="F76" s="155"/>
      <c r="G76" s="152"/>
    </row>
    <row r="77" spans="3:7" ht="22.5" customHeight="1">
      <c r="C77" s="152"/>
      <c r="D77" s="153"/>
      <c r="E77" s="154" t="s">
        <v>14</v>
      </c>
      <c r="F77" s="155"/>
      <c r="G77" s="152"/>
    </row>
    <row r="78" spans="3:7" ht="22.5" customHeight="1">
      <c r="C78" s="152"/>
      <c r="D78" s="153"/>
      <c r="E78" s="154" t="s">
        <v>14</v>
      </c>
      <c r="F78" s="155"/>
      <c r="G78" s="152"/>
    </row>
    <row r="79" spans="3:7" ht="22.5" customHeight="1">
      <c r="C79" s="152"/>
      <c r="D79" s="153"/>
      <c r="E79" s="154" t="s">
        <v>14</v>
      </c>
      <c r="F79" s="155"/>
      <c r="G79" s="152"/>
    </row>
    <row r="80" spans="3:7" ht="22.5" customHeight="1">
      <c r="C80" s="152"/>
      <c r="D80" s="153"/>
      <c r="E80" s="154" t="s">
        <v>14</v>
      </c>
      <c r="F80" s="155"/>
      <c r="G80" s="152"/>
    </row>
    <row r="81" spans="3:7" ht="22.5" customHeight="1">
      <c r="C81" s="152"/>
      <c r="D81" s="153"/>
      <c r="E81" s="154" t="s">
        <v>14</v>
      </c>
      <c r="F81" s="155"/>
      <c r="G81" s="152"/>
    </row>
    <row r="82" spans="3:7" ht="22.5" customHeight="1">
      <c r="C82" s="152"/>
      <c r="D82" s="153"/>
      <c r="E82" s="154" t="s">
        <v>14</v>
      </c>
      <c r="F82" s="155"/>
      <c r="G82" s="152"/>
    </row>
    <row r="83" spans="3:7" ht="25.5" customHeight="1">
      <c r="C83" s="132"/>
      <c r="D83" s="132"/>
      <c r="E83" s="133"/>
      <c r="F83" s="132"/>
      <c r="G83" s="132"/>
    </row>
    <row r="84" spans="3:7" ht="25.5" customHeight="1">
      <c r="C84" s="132"/>
      <c r="D84" s="132"/>
      <c r="E84" s="133"/>
      <c r="F84" s="132"/>
      <c r="G84" s="132"/>
    </row>
    <row r="85" spans="3:7" ht="24" customHeight="1">
      <c r="C85" s="132"/>
      <c r="D85" s="132"/>
      <c r="E85" s="133"/>
      <c r="F85" s="132"/>
      <c r="G85" s="132"/>
    </row>
    <row r="86" spans="3:7" ht="24" customHeight="1">
      <c r="C86" s="132"/>
      <c r="D86" s="132"/>
      <c r="E86" s="133"/>
      <c r="F86" s="132"/>
      <c r="G86" s="132"/>
    </row>
    <row r="87" spans="3:7" ht="24" customHeight="1">
      <c r="C87" s="132"/>
      <c r="D87" s="132"/>
      <c r="E87" s="133"/>
      <c r="F87" s="132"/>
      <c r="G87" s="132"/>
    </row>
    <row r="88" spans="3:7" ht="24" customHeight="1">
      <c r="C88" s="132"/>
      <c r="D88" s="132"/>
      <c r="E88" s="133"/>
      <c r="F88" s="132"/>
      <c r="G88" s="132"/>
    </row>
    <row r="89" spans="3:7" ht="24" customHeight="1">
      <c r="C89" s="132"/>
      <c r="D89" s="132"/>
      <c r="E89" s="133"/>
      <c r="F89" s="132"/>
      <c r="G89" s="132"/>
    </row>
    <row r="90" spans="3:7" ht="24" customHeight="1">
      <c r="C90" s="132"/>
      <c r="D90" s="132"/>
      <c r="E90" s="133"/>
      <c r="F90" s="132"/>
      <c r="G90" s="132"/>
    </row>
    <row r="91" spans="3:7" ht="24" customHeight="1">
      <c r="C91" s="132"/>
      <c r="D91" s="132"/>
      <c r="E91" s="133"/>
      <c r="F91" s="132"/>
      <c r="G91" s="132"/>
    </row>
    <row r="92" spans="3:7" ht="24" customHeight="1">
      <c r="C92" s="132"/>
      <c r="D92" s="132"/>
      <c r="E92" s="133"/>
      <c r="F92" s="132"/>
      <c r="G92" s="132"/>
    </row>
    <row r="93" spans="3:7" ht="24" customHeight="1">
      <c r="C93" s="132"/>
      <c r="D93" s="132"/>
      <c r="E93" s="133"/>
      <c r="F93" s="132"/>
      <c r="G93" s="132"/>
    </row>
    <row r="94" spans="3:7" ht="24" customHeight="1">
      <c r="C94" s="132"/>
      <c r="D94" s="132"/>
      <c r="E94" s="133"/>
      <c r="F94" s="132"/>
      <c r="G94" s="132"/>
    </row>
    <row r="95" spans="3:7" ht="24" customHeight="1">
      <c r="C95" s="132"/>
      <c r="D95" s="132"/>
      <c r="E95" s="133"/>
      <c r="F95" s="132"/>
      <c r="G95" s="132"/>
    </row>
    <row r="96" spans="3:7" ht="24" customHeight="1">
      <c r="C96" s="132"/>
      <c r="D96" s="132"/>
      <c r="E96" s="133"/>
      <c r="F96" s="132"/>
      <c r="G96" s="132"/>
    </row>
    <row r="97" spans="3:7" ht="24" customHeight="1">
      <c r="C97" s="132"/>
      <c r="D97" s="132"/>
      <c r="E97" s="133"/>
      <c r="F97" s="132"/>
      <c r="G97" s="132"/>
    </row>
    <row r="98" spans="3:7" ht="24" customHeight="1">
      <c r="C98" s="132"/>
      <c r="D98" s="132"/>
      <c r="E98" s="133"/>
      <c r="F98" s="132"/>
      <c r="G98" s="132"/>
    </row>
    <row r="99" spans="3:7" ht="24" customHeight="1">
      <c r="C99" s="132"/>
      <c r="D99" s="132"/>
      <c r="E99" s="133"/>
      <c r="F99" s="132"/>
      <c r="G99" s="132"/>
    </row>
    <row r="100" spans="3:7" ht="24" customHeight="1">
      <c r="C100" s="132"/>
      <c r="D100" s="132"/>
      <c r="E100" s="133"/>
      <c r="F100" s="132"/>
      <c r="G100" s="132"/>
    </row>
    <row r="101" spans="3:7" ht="24" customHeight="1">
      <c r="C101" s="132"/>
      <c r="D101" s="132"/>
      <c r="E101" s="133"/>
      <c r="F101" s="132"/>
      <c r="G101" s="132"/>
    </row>
    <row r="102" spans="3:7" ht="24" customHeight="1">
      <c r="C102" s="132"/>
      <c r="D102" s="132"/>
      <c r="E102" s="133"/>
      <c r="F102" s="132"/>
      <c r="G102" s="132"/>
    </row>
    <row r="103" spans="3:7" ht="24" customHeight="1">
      <c r="C103" s="132"/>
      <c r="D103" s="132"/>
      <c r="E103" s="133"/>
      <c r="F103" s="132"/>
      <c r="G103" s="132"/>
    </row>
    <row r="104" spans="3:7" ht="24" customHeight="1">
      <c r="C104" s="132"/>
      <c r="D104" s="132"/>
      <c r="E104" s="133"/>
      <c r="F104" s="132"/>
      <c r="G104" s="132"/>
    </row>
    <row r="105" spans="3:7" ht="24" customHeight="1">
      <c r="C105" s="132"/>
      <c r="D105" s="132"/>
      <c r="E105" s="133"/>
      <c r="F105" s="132"/>
      <c r="G105" s="132"/>
    </row>
    <row r="106" spans="3:7" ht="24" customHeight="1">
      <c r="C106" s="132"/>
      <c r="D106" s="132"/>
      <c r="E106" s="133"/>
      <c r="F106" s="132"/>
      <c r="G106" s="132"/>
    </row>
    <row r="107" spans="3:7" ht="24" customHeight="1">
      <c r="C107" s="132"/>
      <c r="D107" s="132"/>
      <c r="E107" s="133"/>
      <c r="F107" s="132"/>
      <c r="G107" s="132"/>
    </row>
    <row r="108" spans="3:7" ht="24" customHeight="1">
      <c r="C108" s="132"/>
      <c r="D108" s="132"/>
      <c r="E108" s="133"/>
      <c r="F108" s="132"/>
      <c r="G108" s="132"/>
    </row>
    <row r="109" spans="3:7" ht="24" customHeight="1">
      <c r="C109" s="132"/>
      <c r="D109" s="132"/>
      <c r="E109" s="133"/>
      <c r="F109" s="132"/>
      <c r="G109" s="132"/>
    </row>
    <row r="110" spans="3:7" ht="24" customHeight="1">
      <c r="C110" s="132"/>
      <c r="D110" s="132"/>
      <c r="E110" s="133"/>
      <c r="F110" s="132"/>
      <c r="G110" s="132"/>
    </row>
    <row r="111" spans="3:7" ht="24" customHeight="1">
      <c r="C111" s="132"/>
      <c r="D111" s="132"/>
      <c r="E111" s="133"/>
      <c r="F111" s="132"/>
      <c r="G111" s="132"/>
    </row>
    <row r="112" spans="2:7" ht="24" customHeight="1">
      <c r="B112" s="170" t="s">
        <v>42</v>
      </c>
      <c r="C112" s="132" t="s">
        <v>43</v>
      </c>
      <c r="D112" s="132"/>
      <c r="E112" s="133"/>
      <c r="F112" s="132"/>
      <c r="G112" s="132"/>
    </row>
    <row r="113" spans="3:7" ht="24" customHeight="1">
      <c r="C113" s="132"/>
      <c r="D113" s="132"/>
      <c r="E113" s="133"/>
      <c r="F113" s="132"/>
      <c r="G113" s="132"/>
    </row>
    <row r="114" spans="2:7" ht="24" customHeight="1">
      <c r="B114" s="170" t="s">
        <v>41</v>
      </c>
      <c r="C114" s="132"/>
      <c r="D114" s="132"/>
      <c r="E114" s="133"/>
      <c r="F114" s="132"/>
      <c r="G114" s="132"/>
    </row>
    <row r="115" spans="3:7" ht="24" customHeight="1">
      <c r="C115" s="132"/>
      <c r="D115" s="132"/>
      <c r="E115" s="133"/>
      <c r="F115" s="132"/>
      <c r="G115" s="132"/>
    </row>
    <row r="116" spans="3:7" ht="24" customHeight="1">
      <c r="C116" s="132"/>
      <c r="D116" s="132"/>
      <c r="E116" s="133"/>
      <c r="F116" s="132"/>
      <c r="G116" s="132"/>
    </row>
    <row r="117" spans="3:7" ht="24" customHeight="1">
      <c r="C117" s="132"/>
      <c r="D117" s="132"/>
      <c r="E117" s="133"/>
      <c r="F117" s="132"/>
      <c r="G117" s="132"/>
    </row>
    <row r="118" spans="2:7" ht="24" customHeight="1">
      <c r="B118" s="170" t="s">
        <v>40</v>
      </c>
      <c r="C118" s="132"/>
      <c r="D118" s="132"/>
      <c r="E118" s="133"/>
      <c r="F118" s="132"/>
      <c r="G118" s="132"/>
    </row>
    <row r="119" spans="3:7" ht="24" customHeight="1">
      <c r="C119" s="132"/>
      <c r="D119" s="132"/>
      <c r="E119" s="133"/>
      <c r="F119" s="132"/>
      <c r="G119" s="132"/>
    </row>
    <row r="120" spans="3:7" ht="24" customHeight="1">
      <c r="C120" s="132"/>
      <c r="D120" s="132"/>
      <c r="E120" s="133"/>
      <c r="F120" s="132"/>
      <c r="G120" s="132"/>
    </row>
    <row r="121" spans="3:7" ht="15">
      <c r="C121" s="132"/>
      <c r="D121" s="132"/>
      <c r="E121" s="133"/>
      <c r="F121" s="132"/>
      <c r="G121" s="132"/>
    </row>
    <row r="122" spans="3:7" ht="15">
      <c r="C122" s="132"/>
      <c r="D122" s="132"/>
      <c r="E122" s="133"/>
      <c r="F122" s="132"/>
      <c r="G122" s="132"/>
    </row>
    <row r="123" spans="3:7" ht="15">
      <c r="C123" s="132"/>
      <c r="D123" s="132"/>
      <c r="E123" s="133"/>
      <c r="F123" s="132"/>
      <c r="G123" s="132"/>
    </row>
    <row r="124" spans="3:7" ht="15">
      <c r="C124" s="132"/>
      <c r="D124" s="132"/>
      <c r="E124" s="133"/>
      <c r="F124" s="132"/>
      <c r="G124" s="132"/>
    </row>
    <row r="125" spans="3:7" ht="21.75" customHeight="1">
      <c r="C125" s="132"/>
      <c r="D125" s="132"/>
      <c r="E125" s="133"/>
      <c r="F125" s="132"/>
      <c r="G125" s="132"/>
    </row>
    <row r="126" spans="3:7" ht="15">
      <c r="C126" s="132"/>
      <c r="D126" s="132"/>
      <c r="E126" s="133"/>
      <c r="F126" s="132"/>
      <c r="G126" s="132"/>
    </row>
    <row r="127" spans="3:7" ht="15">
      <c r="C127" s="132"/>
      <c r="D127" s="132"/>
      <c r="E127" s="133"/>
      <c r="F127" s="132"/>
      <c r="G127" s="132"/>
    </row>
    <row r="128" spans="3:7" ht="15">
      <c r="C128" s="132"/>
      <c r="D128" s="132"/>
      <c r="E128" s="133"/>
      <c r="F128" s="132"/>
      <c r="G128" s="132"/>
    </row>
    <row r="129" spans="3:7" ht="15">
      <c r="C129" s="132"/>
      <c r="D129" s="132"/>
      <c r="E129" s="133"/>
      <c r="F129" s="132"/>
      <c r="G129" s="132"/>
    </row>
    <row r="130" spans="3:7" ht="15">
      <c r="C130" s="132"/>
      <c r="D130" s="132"/>
      <c r="E130" s="133"/>
      <c r="F130" s="132"/>
      <c r="G130" s="132"/>
    </row>
    <row r="131" spans="3:7" ht="15">
      <c r="C131" s="132"/>
      <c r="D131" s="132"/>
      <c r="E131" s="133"/>
      <c r="F131" s="132"/>
      <c r="G131" s="132"/>
    </row>
    <row r="132" spans="3:7" ht="15">
      <c r="C132" s="132"/>
      <c r="D132" s="132"/>
      <c r="E132" s="133"/>
      <c r="F132" s="132"/>
      <c r="G132" s="132"/>
    </row>
    <row r="133" spans="3:7" ht="15">
      <c r="C133" s="132"/>
      <c r="D133" s="132"/>
      <c r="E133" s="133"/>
      <c r="F133" s="132"/>
      <c r="G133" s="132"/>
    </row>
    <row r="134" spans="3:7" ht="15">
      <c r="C134" s="132"/>
      <c r="D134" s="132"/>
      <c r="E134" s="133"/>
      <c r="F134" s="132"/>
      <c r="G134" s="132"/>
    </row>
    <row r="135" spans="3:7" ht="15">
      <c r="C135" s="132"/>
      <c r="D135" s="132"/>
      <c r="E135" s="133"/>
      <c r="F135" s="132"/>
      <c r="G135" s="132"/>
    </row>
    <row r="136" spans="3:7" ht="15">
      <c r="C136" s="132"/>
      <c r="D136" s="132"/>
      <c r="E136" s="133"/>
      <c r="F136" s="132"/>
      <c r="G136" s="132"/>
    </row>
    <row r="137" spans="3:7" ht="15">
      <c r="C137" s="132"/>
      <c r="D137" s="132"/>
      <c r="E137" s="133"/>
      <c r="F137" s="132"/>
      <c r="G137" s="132"/>
    </row>
    <row r="138" spans="3:7" ht="15">
      <c r="C138" s="132"/>
      <c r="D138" s="132"/>
      <c r="E138" s="133"/>
      <c r="F138" s="132"/>
      <c r="G138" s="132"/>
    </row>
    <row r="139" spans="3:7" ht="15">
      <c r="C139" s="132"/>
      <c r="D139" s="132"/>
      <c r="E139" s="133"/>
      <c r="F139" s="132"/>
      <c r="G139" s="132"/>
    </row>
    <row r="140" spans="3:7" ht="15">
      <c r="C140" s="132"/>
      <c r="D140" s="132"/>
      <c r="E140" s="133"/>
      <c r="F140" s="132"/>
      <c r="G140" s="132"/>
    </row>
    <row r="141" spans="3:7" ht="15">
      <c r="C141" s="132"/>
      <c r="D141" s="132"/>
      <c r="E141" s="133"/>
      <c r="F141" s="132"/>
      <c r="G141" s="132"/>
    </row>
    <row r="142" spans="3:7" ht="15">
      <c r="C142" s="132"/>
      <c r="D142" s="132"/>
      <c r="E142" s="133"/>
      <c r="F142" s="132"/>
      <c r="G142" s="132"/>
    </row>
    <row r="143" spans="3:7" ht="15">
      <c r="C143" s="132"/>
      <c r="D143" s="132"/>
      <c r="E143" s="133"/>
      <c r="F143" s="132"/>
      <c r="G143" s="132"/>
    </row>
    <row r="144" spans="3:7" ht="15">
      <c r="C144" s="132"/>
      <c r="D144" s="132"/>
      <c r="E144" s="133"/>
      <c r="F144" s="132"/>
      <c r="G144" s="132"/>
    </row>
    <row r="145" spans="3:7" ht="15">
      <c r="C145" s="132"/>
      <c r="D145" s="132"/>
      <c r="E145" s="133"/>
      <c r="F145" s="132"/>
      <c r="G145" s="132"/>
    </row>
    <row r="146" spans="3:7" ht="15">
      <c r="C146" s="132"/>
      <c r="D146" s="132"/>
      <c r="E146" s="133"/>
      <c r="F146" s="132"/>
      <c r="G146" s="132"/>
    </row>
    <row r="147" spans="3:7" ht="15">
      <c r="C147" s="132"/>
      <c r="D147" s="132"/>
      <c r="E147" s="133"/>
      <c r="F147" s="132"/>
      <c r="G147" s="132"/>
    </row>
    <row r="148" spans="3:7" ht="15">
      <c r="C148" s="132"/>
      <c r="D148" s="132"/>
      <c r="E148" s="133"/>
      <c r="F148" s="132"/>
      <c r="G148" s="132"/>
    </row>
    <row r="149" spans="3:7" ht="15">
      <c r="C149" s="132"/>
      <c r="D149" s="132"/>
      <c r="E149" s="133"/>
      <c r="F149" s="132"/>
      <c r="G149" s="132"/>
    </row>
    <row r="150" spans="3:7" ht="15">
      <c r="C150" s="132"/>
      <c r="D150" s="132"/>
      <c r="E150" s="133"/>
      <c r="F150" s="132"/>
      <c r="G150" s="132"/>
    </row>
    <row r="151" spans="3:7" ht="15">
      <c r="C151" s="132"/>
      <c r="D151" s="132"/>
      <c r="E151" s="133"/>
      <c r="F151" s="132"/>
      <c r="G151" s="132"/>
    </row>
    <row r="152" spans="3:7" ht="15">
      <c r="C152" s="132"/>
      <c r="D152" s="132"/>
      <c r="E152" s="133"/>
      <c r="F152" s="132"/>
      <c r="G152" s="132"/>
    </row>
    <row r="153" spans="3:7" ht="15">
      <c r="C153" s="132"/>
      <c r="D153" s="132"/>
      <c r="E153" s="133"/>
      <c r="F153" s="132"/>
      <c r="G153" s="132"/>
    </row>
    <row r="154" spans="3:7" ht="15">
      <c r="C154" s="132"/>
      <c r="D154" s="132"/>
      <c r="E154" s="133"/>
      <c r="F154" s="132"/>
      <c r="G154" s="132"/>
    </row>
    <row r="155" spans="3:7" ht="15">
      <c r="C155" s="132"/>
      <c r="D155" s="132"/>
      <c r="E155" s="133"/>
      <c r="F155" s="132"/>
      <c r="G155" s="132"/>
    </row>
    <row r="156" spans="3:7" ht="15">
      <c r="C156" s="132"/>
      <c r="D156" s="132"/>
      <c r="E156" s="133"/>
      <c r="F156" s="132"/>
      <c r="G156" s="132"/>
    </row>
    <row r="157" spans="3:7" ht="15">
      <c r="C157" s="132"/>
      <c r="D157" s="132"/>
      <c r="E157" s="133"/>
      <c r="F157" s="132"/>
      <c r="G157" s="132"/>
    </row>
    <row r="158" spans="3:7" ht="15">
      <c r="C158" s="132"/>
      <c r="D158" s="132"/>
      <c r="E158" s="133"/>
      <c r="F158" s="132"/>
      <c r="G158" s="132"/>
    </row>
    <row r="159" spans="3:7" ht="15">
      <c r="C159" s="132"/>
      <c r="D159" s="132"/>
      <c r="E159" s="133"/>
      <c r="F159" s="132"/>
      <c r="G159" s="132"/>
    </row>
    <row r="160" spans="3:7" ht="15">
      <c r="C160" s="132"/>
      <c r="D160" s="132"/>
      <c r="E160" s="133"/>
      <c r="F160" s="132"/>
      <c r="G160" s="132"/>
    </row>
    <row r="161" spans="3:7" ht="15">
      <c r="C161" s="132"/>
      <c r="D161" s="132"/>
      <c r="E161" s="133"/>
      <c r="F161" s="132"/>
      <c r="G161" s="132"/>
    </row>
    <row r="162" spans="3:7" ht="15">
      <c r="C162" s="132"/>
      <c r="D162" s="132"/>
      <c r="E162" s="133"/>
      <c r="F162" s="132"/>
      <c r="G162" s="132"/>
    </row>
    <row r="163" spans="3:7" ht="15">
      <c r="C163" s="132"/>
      <c r="D163" s="132"/>
      <c r="E163" s="133"/>
      <c r="F163" s="132"/>
      <c r="G163" s="132"/>
    </row>
    <row r="164" spans="3:7" ht="15">
      <c r="C164" s="132"/>
      <c r="D164" s="132"/>
      <c r="E164" s="133"/>
      <c r="F164" s="132"/>
      <c r="G164" s="132"/>
    </row>
    <row r="165" spans="3:7" ht="15">
      <c r="C165" s="132"/>
      <c r="D165" s="132"/>
      <c r="E165" s="133"/>
      <c r="F165" s="132"/>
      <c r="G165" s="132"/>
    </row>
    <row r="166" spans="3:7" ht="15">
      <c r="C166" s="132"/>
      <c r="D166" s="132"/>
      <c r="E166" s="133"/>
      <c r="F166" s="132"/>
      <c r="G166" s="132"/>
    </row>
    <row r="167" spans="3:7" ht="15">
      <c r="C167" s="132"/>
      <c r="D167" s="132"/>
      <c r="E167" s="133"/>
      <c r="F167" s="132"/>
      <c r="G167" s="132"/>
    </row>
    <row r="168" spans="3:7" ht="15">
      <c r="C168" s="132"/>
      <c r="D168" s="132"/>
      <c r="E168" s="133"/>
      <c r="F168" s="132"/>
      <c r="G168" s="132"/>
    </row>
    <row r="169" spans="3:7" ht="15">
      <c r="C169" s="132"/>
      <c r="D169" s="132"/>
      <c r="E169" s="133"/>
      <c r="F169" s="132"/>
      <c r="G169" s="132"/>
    </row>
    <row r="170" spans="3:7" ht="15">
      <c r="C170" s="132"/>
      <c r="D170" s="132"/>
      <c r="E170" s="133"/>
      <c r="F170" s="132"/>
      <c r="G170" s="132"/>
    </row>
    <row r="171" spans="3:7" ht="15">
      <c r="C171" s="132"/>
      <c r="D171" s="132"/>
      <c r="E171" s="133"/>
      <c r="F171" s="132"/>
      <c r="G171" s="132"/>
    </row>
    <row r="172" spans="3:7" ht="15">
      <c r="C172" s="132"/>
      <c r="D172" s="132"/>
      <c r="E172" s="133"/>
      <c r="F172" s="132"/>
      <c r="G172" s="132"/>
    </row>
    <row r="173" spans="3:7" ht="15">
      <c r="C173" s="132"/>
      <c r="D173" s="132"/>
      <c r="E173" s="133"/>
      <c r="F173" s="132"/>
      <c r="G173" s="132"/>
    </row>
    <row r="174" spans="3:7" ht="15">
      <c r="C174" s="132"/>
      <c r="D174" s="132"/>
      <c r="E174" s="133"/>
      <c r="F174" s="132"/>
      <c r="G174" s="132"/>
    </row>
    <row r="175" spans="3:7" ht="15">
      <c r="C175" s="132"/>
      <c r="D175" s="132"/>
      <c r="E175" s="133"/>
      <c r="F175" s="132"/>
      <c r="G175" s="132"/>
    </row>
    <row r="176" spans="3:7" ht="15">
      <c r="C176" s="132"/>
      <c r="D176" s="132"/>
      <c r="E176" s="133"/>
      <c r="F176" s="132"/>
      <c r="G176" s="132"/>
    </row>
    <row r="177" spans="3:7" ht="15">
      <c r="C177" s="132"/>
      <c r="D177" s="132"/>
      <c r="E177" s="133"/>
      <c r="F177" s="132"/>
      <c r="G177" s="132"/>
    </row>
    <row r="178" spans="3:7" ht="15">
      <c r="C178" s="132"/>
      <c r="D178" s="132"/>
      <c r="E178" s="133"/>
      <c r="F178" s="132"/>
      <c r="G178" s="132"/>
    </row>
    <row r="179" spans="3:7" ht="15">
      <c r="C179" s="132"/>
      <c r="D179" s="132"/>
      <c r="E179" s="133"/>
      <c r="F179" s="132"/>
      <c r="G179" s="132"/>
    </row>
    <row r="180" spans="3:7" ht="15">
      <c r="C180" s="132"/>
      <c r="D180" s="132"/>
      <c r="E180" s="133"/>
      <c r="F180" s="132"/>
      <c r="G180" s="132"/>
    </row>
    <row r="181" spans="3:7" ht="15">
      <c r="C181" s="132"/>
      <c r="D181" s="132"/>
      <c r="E181" s="133"/>
      <c r="F181" s="132"/>
      <c r="G181" s="132"/>
    </row>
    <row r="182" spans="3:7" ht="15">
      <c r="C182" s="132"/>
      <c r="D182" s="132"/>
      <c r="E182" s="133"/>
      <c r="F182" s="132"/>
      <c r="G182" s="132"/>
    </row>
    <row r="183" spans="3:7" ht="15">
      <c r="C183" s="132"/>
      <c r="D183" s="132"/>
      <c r="E183" s="133"/>
      <c r="F183" s="132"/>
      <c r="G183" s="132"/>
    </row>
    <row r="184" spans="3:7" ht="15">
      <c r="C184" s="132"/>
      <c r="D184" s="132"/>
      <c r="E184" s="133"/>
      <c r="F184" s="132"/>
      <c r="G184" s="132"/>
    </row>
    <row r="185" spans="3:7" ht="15">
      <c r="C185" s="132"/>
      <c r="D185" s="132"/>
      <c r="E185" s="133"/>
      <c r="F185" s="132"/>
      <c r="G185" s="132"/>
    </row>
    <row r="186" spans="3:7" ht="15">
      <c r="C186" s="132"/>
      <c r="D186" s="132"/>
      <c r="E186" s="133"/>
      <c r="F186" s="132"/>
      <c r="G186" s="132"/>
    </row>
    <row r="187" spans="3:7" ht="15">
      <c r="C187" s="132"/>
      <c r="D187" s="132"/>
      <c r="E187" s="133"/>
      <c r="F187" s="132"/>
      <c r="G187" s="132"/>
    </row>
    <row r="357" ht="15" hidden="1"/>
    <row r="360" ht="15">
      <c r="B360" s="170" t="s">
        <v>44</v>
      </c>
    </row>
    <row r="362" ht="15">
      <c r="K362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2"/>
  <rowBreaks count="1" manualBreakCount="1">
    <brk id="4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9"/>
  <sheetViews>
    <sheetView zoomScalePageLayoutView="0" workbookViewId="0" topLeftCell="A1">
      <selection activeCell="A1" sqref="A1:AB29"/>
    </sheetView>
  </sheetViews>
  <sheetFormatPr defaultColWidth="9.140625" defaultRowHeight="15"/>
  <cols>
    <col min="1" max="1" width="9.140625" style="396" customWidth="1"/>
    <col min="2" max="2" width="4.28125" style="396" customWidth="1"/>
    <col min="3" max="3" width="17.140625" style="396" customWidth="1"/>
    <col min="4" max="4" width="9.140625" style="396" customWidth="1"/>
    <col min="5" max="5" width="1.8515625" style="396" customWidth="1"/>
    <col min="6" max="6" width="9.140625" style="396" customWidth="1"/>
    <col min="7" max="7" width="1.8515625" style="396" customWidth="1"/>
    <col min="8" max="8" width="9.140625" style="396" customWidth="1"/>
    <col min="9" max="9" width="1.8515625" style="396" customWidth="1"/>
    <col min="10" max="10" width="9.140625" style="396" customWidth="1"/>
    <col min="11" max="11" width="1.8515625" style="396" customWidth="1"/>
    <col min="12" max="12" width="9.140625" style="396" customWidth="1"/>
    <col min="13" max="13" width="1.8515625" style="396" customWidth="1"/>
    <col min="14" max="14" width="3.00390625" style="396" customWidth="1"/>
    <col min="15" max="15" width="4.28125" style="396" customWidth="1"/>
    <col min="16" max="16" width="17.140625" style="396" customWidth="1"/>
    <col min="17" max="17" width="9.140625" style="397" customWidth="1"/>
    <col min="18" max="18" width="1.8515625" style="396" customWidth="1"/>
    <col min="19" max="19" width="9.140625" style="396" customWidth="1"/>
    <col min="20" max="20" width="1.8515625" style="398" customWidth="1"/>
    <col min="21" max="21" width="9.140625" style="399" customWidth="1"/>
    <col min="22" max="22" width="1.8515625" style="399" customWidth="1"/>
    <col min="23" max="23" width="9.140625" style="399" customWidth="1"/>
    <col min="24" max="24" width="1.8515625" style="400" customWidth="1"/>
    <col min="25" max="25" width="9.140625" style="398" customWidth="1"/>
    <col min="26" max="26" width="1.8515625" style="398" customWidth="1"/>
    <col min="27" max="27" width="0.71875" style="398" customWidth="1"/>
    <col min="28" max="16384" width="9.140625" style="396" customWidth="1"/>
  </cols>
  <sheetData>
    <row r="1" spans="2:27" s="248" customFormat="1" ht="43.5" customHeight="1"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/>
      <c r="R1" s="249"/>
      <c r="S1" s="249"/>
      <c r="T1" s="251"/>
      <c r="U1" s="252"/>
      <c r="V1" s="252"/>
      <c r="W1" s="252"/>
      <c r="X1" s="253"/>
      <c r="Y1" s="251"/>
      <c r="Z1" s="251"/>
      <c r="AA1" s="254"/>
    </row>
    <row r="2" spans="2:27" s="248" customFormat="1" ht="15">
      <c r="B2" s="249"/>
      <c r="C2" s="249"/>
      <c r="D2" s="255"/>
      <c r="E2" s="255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50"/>
      <c r="R2" s="249"/>
      <c r="S2" s="249"/>
      <c r="T2" s="251"/>
      <c r="U2" s="252"/>
      <c r="V2" s="252"/>
      <c r="W2" s="252"/>
      <c r="X2" s="253"/>
      <c r="Y2" s="251"/>
      <c r="Z2" s="251"/>
      <c r="AA2" s="254"/>
    </row>
    <row r="3" spans="2:27" s="248" customFormat="1" ht="15">
      <c r="B3" s="249"/>
      <c r="C3" s="255"/>
      <c r="D3" s="255"/>
      <c r="E3" s="255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0"/>
      <c r="R3" s="249"/>
      <c r="S3" s="249"/>
      <c r="T3" s="251"/>
      <c r="U3" s="252"/>
      <c r="V3" s="252"/>
      <c r="W3" s="252"/>
      <c r="X3" s="253"/>
      <c r="Y3" s="251"/>
      <c r="Z3" s="251"/>
      <c r="AA3" s="254"/>
    </row>
    <row r="4" spans="2:27" s="248" customFormat="1" ht="15">
      <c r="B4" s="249"/>
      <c r="C4" s="249"/>
      <c r="D4" s="255"/>
      <c r="E4" s="255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50"/>
      <c r="R4" s="249"/>
      <c r="S4" s="249"/>
      <c r="T4" s="251"/>
      <c r="U4" s="252"/>
      <c r="V4" s="252"/>
      <c r="W4" s="252"/>
      <c r="X4" s="253"/>
      <c r="Y4" s="251"/>
      <c r="Z4" s="251"/>
      <c r="AA4" s="254"/>
    </row>
    <row r="5" spans="2:27" s="248" customFormat="1" ht="31.5" customHeight="1"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50"/>
      <c r="R5" s="249"/>
      <c r="S5" s="249"/>
      <c r="T5" s="251"/>
      <c r="U5" s="252"/>
      <c r="V5" s="252"/>
      <c r="W5" s="252"/>
      <c r="X5" s="253"/>
      <c r="Y5" s="251"/>
      <c r="Z5" s="251"/>
      <c r="AA5" s="254"/>
    </row>
    <row r="6" spans="2:27" s="248" customFormat="1" ht="20.25" customHeight="1" thickBot="1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56"/>
      <c r="S6" s="256"/>
      <c r="T6" s="258"/>
      <c r="U6" s="259"/>
      <c r="V6" s="259"/>
      <c r="W6" s="259"/>
      <c r="X6" s="260"/>
      <c r="Y6" s="258"/>
      <c r="Z6" s="258"/>
      <c r="AA6" s="261"/>
    </row>
    <row r="7" spans="1:27" s="264" customFormat="1" ht="15.75" thickBo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3"/>
      <c r="Z7" s="263"/>
      <c r="AA7" s="263"/>
    </row>
    <row r="8" spans="2:27" s="248" customFormat="1" ht="15.75" thickBot="1">
      <c r="B8" s="265"/>
      <c r="C8" s="266" t="s">
        <v>47</v>
      </c>
      <c r="D8" s="267" t="s">
        <v>36</v>
      </c>
      <c r="E8" s="268"/>
      <c r="F8" s="269" t="s">
        <v>37</v>
      </c>
      <c r="G8" s="268"/>
      <c r="H8" s="269" t="s">
        <v>38</v>
      </c>
      <c r="I8" s="268"/>
      <c r="J8" s="270" t="s">
        <v>39</v>
      </c>
      <c r="K8" s="271"/>
      <c r="L8" s="272"/>
      <c r="M8" s="272"/>
      <c r="O8" s="273"/>
      <c r="P8" s="274" t="s">
        <v>48</v>
      </c>
      <c r="Q8" s="275" t="s">
        <v>36</v>
      </c>
      <c r="R8" s="276"/>
      <c r="S8" s="277" t="s">
        <v>37</v>
      </c>
      <c r="T8" s="276"/>
      <c r="U8" s="277" t="s">
        <v>38</v>
      </c>
      <c r="V8" s="276"/>
      <c r="W8" s="278" t="s">
        <v>39</v>
      </c>
      <c r="X8" s="279"/>
      <c r="Y8" s="272"/>
      <c r="Z8" s="272"/>
      <c r="AA8" s="254"/>
    </row>
    <row r="9" spans="2:26" s="248" customFormat="1" ht="15.75" thickTop="1">
      <c r="B9" s="280" t="s">
        <v>36</v>
      </c>
      <c r="C9" s="281" t="str">
        <f>'1. liga'!B12</f>
        <v>Šiška Zdeněk</v>
      </c>
      <c r="D9" s="282"/>
      <c r="E9" s="283"/>
      <c r="F9" s="284"/>
      <c r="G9" s="285"/>
      <c r="H9" s="284"/>
      <c r="I9" s="285"/>
      <c r="J9" s="262"/>
      <c r="K9" s="286"/>
      <c r="L9" s="272"/>
      <c r="M9" s="272"/>
      <c r="O9" s="287" t="s">
        <v>36</v>
      </c>
      <c r="P9" s="288" t="str">
        <f>'2. liga'!B12</f>
        <v>Überall Dan</v>
      </c>
      <c r="Q9" s="289"/>
      <c r="R9" s="290"/>
      <c r="S9" s="291"/>
      <c r="T9" s="292"/>
      <c r="U9" s="291"/>
      <c r="V9" s="293"/>
      <c r="W9" s="294"/>
      <c r="X9" s="295"/>
      <c r="Y9" s="272"/>
      <c r="Z9" s="272"/>
    </row>
    <row r="10" spans="2:26" s="248" customFormat="1" ht="15">
      <c r="B10" s="296" t="s">
        <v>37</v>
      </c>
      <c r="C10" s="297" t="str">
        <f>'1. liga'!B13</f>
        <v>Műnster Jaromír</v>
      </c>
      <c r="D10" s="298"/>
      <c r="E10" s="299"/>
      <c r="F10" s="300"/>
      <c r="G10" s="301"/>
      <c r="H10" s="302"/>
      <c r="I10" s="299"/>
      <c r="J10" s="303"/>
      <c r="K10" s="304"/>
      <c r="L10" s="272"/>
      <c r="M10" s="272"/>
      <c r="O10" s="305" t="s">
        <v>37</v>
      </c>
      <c r="P10" s="306" t="str">
        <f>'2. liga'!B13</f>
        <v>Überall Roman</v>
      </c>
      <c r="Q10" s="307"/>
      <c r="R10" s="308"/>
      <c r="S10" s="309"/>
      <c r="T10" s="310"/>
      <c r="U10" s="311"/>
      <c r="V10" s="292"/>
      <c r="W10" s="312"/>
      <c r="X10" s="313"/>
      <c r="Y10" s="272"/>
      <c r="Z10" s="272"/>
    </row>
    <row r="11" spans="2:26" s="248" customFormat="1" ht="15">
      <c r="B11" s="296" t="s">
        <v>38</v>
      </c>
      <c r="C11" s="297" t="str">
        <f>'1. liga'!B14</f>
        <v>Saňák Adam</v>
      </c>
      <c r="D11" s="298"/>
      <c r="E11" s="299"/>
      <c r="F11" s="302"/>
      <c r="G11" s="299"/>
      <c r="H11" s="300"/>
      <c r="I11" s="301"/>
      <c r="J11" s="262"/>
      <c r="K11" s="286"/>
      <c r="L11" s="272"/>
      <c r="M11" s="272"/>
      <c r="O11" s="305" t="s">
        <v>38</v>
      </c>
      <c r="P11" s="306" t="str">
        <f>'2. liga'!B14</f>
        <v>Koudela Vladimír</v>
      </c>
      <c r="Q11" s="307"/>
      <c r="R11" s="308"/>
      <c r="S11" s="307"/>
      <c r="T11" s="308"/>
      <c r="U11" s="314"/>
      <c r="V11" s="310"/>
      <c r="W11" s="262"/>
      <c r="X11" s="315"/>
      <c r="Y11" s="316"/>
      <c r="Z11" s="316"/>
    </row>
    <row r="12" spans="2:26" s="248" customFormat="1" ht="15.75" thickBot="1">
      <c r="B12" s="317" t="s">
        <v>39</v>
      </c>
      <c r="C12" s="318" t="str">
        <f>'1. liga'!B15</f>
        <v>Ruman Milan</v>
      </c>
      <c r="D12" s="319"/>
      <c r="E12" s="319"/>
      <c r="F12" s="320"/>
      <c r="G12" s="321"/>
      <c r="H12" s="319"/>
      <c r="I12" s="319"/>
      <c r="J12" s="322"/>
      <c r="K12" s="323"/>
      <c r="L12" s="272"/>
      <c r="M12" s="262"/>
      <c r="O12" s="324" t="s">
        <v>39</v>
      </c>
      <c r="P12" s="325" t="str">
        <f>'2. liga'!B15</f>
        <v>Konečný Dan</v>
      </c>
      <c r="Q12" s="326"/>
      <c r="R12" s="327"/>
      <c r="S12" s="326"/>
      <c r="T12" s="327"/>
      <c r="U12" s="326"/>
      <c r="V12" s="326"/>
      <c r="W12" s="328"/>
      <c r="X12" s="329"/>
      <c r="Y12" s="262"/>
      <c r="Z12" s="262"/>
    </row>
    <row r="13" spans="2:27" s="248" customFormat="1" ht="15.75" thickBot="1">
      <c r="B13" s="330"/>
      <c r="C13" s="330"/>
      <c r="D13" s="331"/>
      <c r="E13" s="331"/>
      <c r="F13" s="331"/>
      <c r="G13" s="331"/>
      <c r="H13" s="331"/>
      <c r="I13" s="331"/>
      <c r="J13" s="331"/>
      <c r="K13" s="331"/>
      <c r="L13" s="331"/>
      <c r="M13" s="330"/>
      <c r="N13" s="330"/>
      <c r="O13" s="330"/>
      <c r="P13" s="330"/>
      <c r="Q13" s="330"/>
      <c r="R13" s="330"/>
      <c r="S13" s="330"/>
      <c r="T13" s="331"/>
      <c r="U13" s="331"/>
      <c r="V13" s="331"/>
      <c r="W13" s="331"/>
      <c r="X13" s="331"/>
      <c r="Y13" s="261"/>
      <c r="Z13" s="261"/>
      <c r="AA13" s="261"/>
    </row>
    <row r="14" spans="2:27" s="248" customFormat="1" ht="15.75" thickBot="1">
      <c r="B14" s="332"/>
      <c r="C14" s="262"/>
      <c r="D14" s="272"/>
      <c r="E14" s="333"/>
      <c r="F14" s="272"/>
      <c r="G14" s="333"/>
      <c r="H14" s="272"/>
      <c r="I14" s="333"/>
      <c r="J14" s="272"/>
      <c r="K14" s="333"/>
      <c r="L14" s="272"/>
      <c r="M14" s="272"/>
      <c r="N14" s="272"/>
      <c r="W14" s="333"/>
      <c r="Y14" s="254"/>
      <c r="Z14" s="254"/>
      <c r="AA14" s="254"/>
    </row>
    <row r="15" spans="2:27" s="248" customFormat="1" ht="15.75" thickBot="1">
      <c r="B15" s="334"/>
      <c r="C15" s="335" t="s">
        <v>49</v>
      </c>
      <c r="D15" s="336" t="s">
        <v>36</v>
      </c>
      <c r="E15" s="336"/>
      <c r="F15" s="337" t="s">
        <v>37</v>
      </c>
      <c r="G15" s="338"/>
      <c r="H15" s="336" t="s">
        <v>38</v>
      </c>
      <c r="I15" s="336"/>
      <c r="J15" s="337" t="s">
        <v>39</v>
      </c>
      <c r="K15" s="338"/>
      <c r="L15" s="401"/>
      <c r="M15" s="402"/>
      <c r="O15" s="339"/>
      <c r="P15" s="340" t="s">
        <v>50</v>
      </c>
      <c r="Q15" s="341" t="s">
        <v>36</v>
      </c>
      <c r="R15" s="342"/>
      <c r="S15" s="343" t="s">
        <v>37</v>
      </c>
      <c r="T15" s="342"/>
      <c r="U15" s="343" t="s">
        <v>38</v>
      </c>
      <c r="V15" s="342"/>
      <c r="W15" s="343" t="s">
        <v>39</v>
      </c>
      <c r="X15" s="342"/>
      <c r="Y15" s="343" t="s">
        <v>46</v>
      </c>
      <c r="Z15" s="344"/>
      <c r="AA15" s="263"/>
    </row>
    <row r="16" spans="2:30" s="248" customFormat="1" ht="16.5" thickBot="1" thickTop="1">
      <c r="B16" s="345" t="s">
        <v>36</v>
      </c>
      <c r="C16" s="346" t="str">
        <f>'3. liga'!B12</f>
        <v>Matula Martin</v>
      </c>
      <c r="D16" s="347"/>
      <c r="E16" s="347"/>
      <c r="F16" s="348"/>
      <c r="G16" s="349"/>
      <c r="H16" s="272"/>
      <c r="I16" s="272"/>
      <c r="J16" s="348"/>
      <c r="K16" s="349"/>
      <c r="L16" s="403"/>
      <c r="M16" s="404"/>
      <c r="O16" s="350" t="s">
        <v>36</v>
      </c>
      <c r="P16" s="351" t="str">
        <f>'4. liga'!B12</f>
        <v>Máša Luděk</v>
      </c>
      <c r="Q16" s="352"/>
      <c r="R16" s="353"/>
      <c r="S16" s="354"/>
      <c r="T16" s="355"/>
      <c r="U16" s="354"/>
      <c r="V16" s="355"/>
      <c r="W16" s="354"/>
      <c r="X16" s="355"/>
      <c r="Y16" s="354"/>
      <c r="Z16" s="356"/>
      <c r="AA16" s="262"/>
      <c r="AD16" s="357"/>
    </row>
    <row r="17" spans="2:27" s="248" customFormat="1" ht="15">
      <c r="B17" s="358" t="s">
        <v>37</v>
      </c>
      <c r="C17" s="359" t="str">
        <f>'3. liga'!B13</f>
        <v>Masař Jakub</v>
      </c>
      <c r="D17" s="360"/>
      <c r="E17" s="360"/>
      <c r="F17" s="361"/>
      <c r="G17" s="362"/>
      <c r="H17" s="360"/>
      <c r="I17" s="360"/>
      <c r="J17" s="363"/>
      <c r="K17" s="364"/>
      <c r="L17" s="405"/>
      <c r="M17" s="406"/>
      <c r="O17" s="365" t="s">
        <v>37</v>
      </c>
      <c r="P17" s="366" t="str">
        <f>'4. liga'!B13</f>
        <v>Koudela Adam</v>
      </c>
      <c r="Q17" s="367"/>
      <c r="R17" s="368"/>
      <c r="S17" s="369"/>
      <c r="T17" s="370"/>
      <c r="U17" s="371"/>
      <c r="V17" s="368"/>
      <c r="W17" s="371"/>
      <c r="X17" s="368"/>
      <c r="Y17" s="371"/>
      <c r="Z17" s="372"/>
      <c r="AA17" s="262"/>
    </row>
    <row r="18" spans="2:27" s="248" customFormat="1" ht="15">
      <c r="B18" s="345" t="s">
        <v>38</v>
      </c>
      <c r="C18" s="346" t="str">
        <f>'3. liga'!B14</f>
        <v>Tomeček Josef</v>
      </c>
      <c r="D18" s="272"/>
      <c r="E18" s="272"/>
      <c r="F18" s="348"/>
      <c r="G18" s="349"/>
      <c r="H18" s="347"/>
      <c r="I18" s="347"/>
      <c r="J18" s="348"/>
      <c r="K18" s="349"/>
      <c r="L18" s="403"/>
      <c r="M18" s="404"/>
      <c r="O18" s="365" t="s">
        <v>38</v>
      </c>
      <c r="P18" s="373" t="str">
        <f>'4. liga'!B14</f>
        <v>Pinďák Pavel</v>
      </c>
      <c r="Q18" s="367"/>
      <c r="R18" s="368"/>
      <c r="S18" s="371"/>
      <c r="T18" s="368"/>
      <c r="U18" s="369"/>
      <c r="V18" s="370"/>
      <c r="W18" s="371"/>
      <c r="X18" s="368"/>
      <c r="Y18" s="371"/>
      <c r="Z18" s="372"/>
      <c r="AA18" s="262"/>
    </row>
    <row r="19" spans="2:27" s="248" customFormat="1" ht="15">
      <c r="B19" s="358" t="s">
        <v>39</v>
      </c>
      <c r="C19" s="359" t="str">
        <f>'3. liga'!B15</f>
        <v>Klimák Jan</v>
      </c>
      <c r="D19" s="360"/>
      <c r="E19" s="360"/>
      <c r="F19" s="363"/>
      <c r="G19" s="364"/>
      <c r="H19" s="360"/>
      <c r="I19" s="360"/>
      <c r="J19" s="361"/>
      <c r="K19" s="362"/>
      <c r="L19" s="405"/>
      <c r="M19" s="406"/>
      <c r="O19" s="365" t="s">
        <v>39</v>
      </c>
      <c r="P19" s="351" t="str">
        <f>'4. liga'!B15</f>
        <v>Gažík David</v>
      </c>
      <c r="Q19" s="367"/>
      <c r="R19" s="368"/>
      <c r="S19" s="371"/>
      <c r="T19" s="368"/>
      <c r="U19" s="371"/>
      <c r="V19" s="368"/>
      <c r="W19" s="369"/>
      <c r="X19" s="370"/>
      <c r="Y19" s="371"/>
      <c r="Z19" s="372"/>
      <c r="AA19" s="262"/>
    </row>
    <row r="20" spans="2:27" s="248" customFormat="1" ht="15.75" thickBot="1">
      <c r="B20" s="409"/>
      <c r="C20" s="410"/>
      <c r="D20" s="411"/>
      <c r="E20" s="411"/>
      <c r="F20" s="412"/>
      <c r="G20" s="413"/>
      <c r="H20" s="411"/>
      <c r="I20" s="411"/>
      <c r="J20" s="412"/>
      <c r="K20" s="413"/>
      <c r="L20" s="407"/>
      <c r="M20" s="408"/>
      <c r="O20" s="374" t="s">
        <v>46</v>
      </c>
      <c r="P20" s="375" t="str">
        <f>'4. liga'!B16</f>
        <v>Krajíček Aleš</v>
      </c>
      <c r="Q20" s="376"/>
      <c r="R20" s="377"/>
      <c r="S20" s="378"/>
      <c r="T20" s="377"/>
      <c r="U20" s="378"/>
      <c r="V20" s="377"/>
      <c r="W20" s="378"/>
      <c r="X20" s="377"/>
      <c r="Y20" s="379"/>
      <c r="Z20" s="380"/>
      <c r="AA20" s="262"/>
    </row>
    <row r="21" spans="2:27" s="248" customFormat="1" ht="15.75" thickBot="1">
      <c r="B21" s="330"/>
      <c r="C21" s="330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0"/>
      <c r="P21" s="330"/>
      <c r="Q21" s="330"/>
      <c r="R21" s="330"/>
      <c r="S21" s="330"/>
      <c r="T21" s="330"/>
      <c r="U21" s="330"/>
      <c r="V21" s="330"/>
      <c r="W21" s="331"/>
      <c r="X21" s="330"/>
      <c r="Y21" s="330"/>
      <c r="Z21" s="330"/>
      <c r="AA21" s="330"/>
    </row>
    <row r="22" spans="4:24" s="248" customFormat="1" ht="15">
      <c r="D22" s="272"/>
      <c r="E22" s="333"/>
      <c r="F22" s="272"/>
      <c r="G22" s="333"/>
      <c r="H22" s="272"/>
      <c r="I22" s="333"/>
      <c r="J22" s="272"/>
      <c r="K22" s="333"/>
      <c r="L22" s="333"/>
      <c r="M22" s="272"/>
      <c r="N22" s="272"/>
      <c r="T22" s="333"/>
      <c r="U22" s="333"/>
      <c r="V22" s="272"/>
      <c r="W22" s="272"/>
      <c r="X22" s="262"/>
    </row>
    <row r="23" spans="2:27" s="248" customFormat="1" ht="15">
      <c r="B23" s="255"/>
      <c r="C23" s="381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272"/>
      <c r="Y23" s="254"/>
      <c r="Z23" s="254"/>
      <c r="AA23" s="254"/>
    </row>
    <row r="24" spans="2:14" s="248" customFormat="1" ht="15">
      <c r="B24" s="255"/>
      <c r="C24" s="255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272"/>
    </row>
    <row r="25" spans="2:14" s="248" customFormat="1" ht="15">
      <c r="B25" s="255"/>
      <c r="C25" s="255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272"/>
    </row>
    <row r="26" spans="2:14" s="248" customFormat="1" ht="15">
      <c r="B26" s="255"/>
      <c r="C26" s="255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272"/>
    </row>
    <row r="27" spans="2:14" s="248" customFormat="1" ht="15">
      <c r="B27" s="255"/>
      <c r="C27" s="255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272"/>
    </row>
    <row r="28" spans="2:15" s="248" customFormat="1" ht="15">
      <c r="B28" s="255"/>
      <c r="C28" s="255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272"/>
      <c r="O28" s="262"/>
    </row>
    <row r="29" spans="2:27" s="248" customFormat="1" ht="15">
      <c r="B29" s="262"/>
      <c r="D29" s="272"/>
      <c r="E29" s="333"/>
      <c r="F29" s="272"/>
      <c r="G29" s="333"/>
      <c r="H29" s="272"/>
      <c r="I29" s="333"/>
      <c r="J29" s="272"/>
      <c r="K29" s="333"/>
      <c r="L29" s="333"/>
      <c r="M29" s="272"/>
      <c r="N29" s="272"/>
      <c r="T29" s="333"/>
      <c r="U29" s="333"/>
      <c r="V29" s="272"/>
      <c r="W29" s="272"/>
      <c r="X29" s="262"/>
      <c r="Y29" s="254"/>
      <c r="Z29" s="254"/>
      <c r="AA29" s="254"/>
    </row>
    <row r="30" spans="2:27" s="383" customFormat="1" ht="4.5" customHeight="1">
      <c r="B30" s="384"/>
      <c r="D30" s="385"/>
      <c r="E30" s="386"/>
      <c r="F30" s="385"/>
      <c r="G30" s="386"/>
      <c r="H30" s="385"/>
      <c r="I30" s="386"/>
      <c r="J30" s="385"/>
      <c r="K30" s="386"/>
      <c r="L30" s="386"/>
      <c r="M30" s="385"/>
      <c r="N30" s="385"/>
      <c r="O30" s="386"/>
      <c r="P30" s="386"/>
      <c r="Q30" s="386"/>
      <c r="R30" s="386"/>
      <c r="T30" s="387"/>
      <c r="U30" s="388"/>
      <c r="V30" s="388"/>
      <c r="W30" s="388"/>
      <c r="X30" s="386"/>
      <c r="Y30" s="389"/>
      <c r="Z30" s="389"/>
      <c r="AA30" s="389"/>
    </row>
    <row r="31" spans="2:24" s="248" customFormat="1" ht="15">
      <c r="B31" s="262"/>
      <c r="D31" s="272"/>
      <c r="E31" s="333"/>
      <c r="F31" s="272"/>
      <c r="G31" s="333"/>
      <c r="H31" s="272"/>
      <c r="I31" s="333"/>
      <c r="J31" s="272"/>
      <c r="K31" s="333"/>
      <c r="L31" s="333"/>
      <c r="S31" s="272"/>
      <c r="T31" s="333"/>
      <c r="U31" s="333"/>
      <c r="V31" s="272"/>
      <c r="W31" s="272"/>
      <c r="X31" s="262"/>
    </row>
    <row r="32" spans="2:24" s="248" customFormat="1" ht="15">
      <c r="B32" s="262"/>
      <c r="C32" s="262"/>
      <c r="D32" s="272"/>
      <c r="E32" s="333"/>
      <c r="F32" s="272"/>
      <c r="G32" s="333"/>
      <c r="H32" s="272"/>
      <c r="I32" s="333"/>
      <c r="J32" s="272"/>
      <c r="K32" s="333"/>
      <c r="L32" s="333"/>
      <c r="S32" s="272"/>
      <c r="T32" s="333"/>
      <c r="U32" s="333"/>
      <c r="V32" s="272"/>
      <c r="W32" s="272"/>
      <c r="X32" s="262"/>
    </row>
    <row r="33" spans="2:27" s="248" customFormat="1" ht="15">
      <c r="B33" s="262"/>
      <c r="C33" s="262"/>
      <c r="D33" s="262"/>
      <c r="M33" s="262"/>
      <c r="N33" s="262"/>
      <c r="O33" s="262"/>
      <c r="Y33" s="254"/>
      <c r="Z33" s="254"/>
      <c r="AA33" s="254"/>
    </row>
    <row r="34" spans="2:15" s="248" customFormat="1" ht="15">
      <c r="B34" s="262"/>
      <c r="C34" s="262"/>
      <c r="D34" s="262"/>
      <c r="M34" s="262"/>
      <c r="N34" s="262"/>
      <c r="O34" s="262"/>
    </row>
    <row r="35" spans="2:15" s="248" customFormat="1" ht="15">
      <c r="B35" s="262"/>
      <c r="C35" s="262"/>
      <c r="D35" s="262"/>
      <c r="M35" s="262"/>
      <c r="N35" s="262"/>
      <c r="O35" s="262"/>
    </row>
    <row r="36" spans="2:15" s="248" customFormat="1" ht="15">
      <c r="B36" s="262"/>
      <c r="C36" s="262"/>
      <c r="D36" s="262"/>
      <c r="M36" s="262"/>
      <c r="N36" s="262"/>
      <c r="O36" s="262"/>
    </row>
    <row r="37" spans="2:15" s="248" customFormat="1" ht="15">
      <c r="B37" s="262"/>
      <c r="C37" s="262"/>
      <c r="D37" s="262"/>
      <c r="M37" s="262"/>
      <c r="N37" s="262"/>
      <c r="O37" s="262"/>
    </row>
    <row r="38" spans="2:24" s="248" customFormat="1" ht="15">
      <c r="B38" s="262"/>
      <c r="V38" s="390"/>
      <c r="W38" s="262"/>
      <c r="X38" s="262"/>
    </row>
    <row r="39" spans="22:27" s="248" customFormat="1" ht="15">
      <c r="V39" s="390"/>
      <c r="W39" s="262"/>
      <c r="X39" s="262"/>
      <c r="Y39" s="254"/>
      <c r="Z39" s="254"/>
      <c r="AA39" s="254"/>
    </row>
    <row r="40" spans="2:27" s="248" customFormat="1" ht="4.5" customHeight="1">
      <c r="B40" s="262"/>
      <c r="D40" s="272"/>
      <c r="E40" s="333"/>
      <c r="F40" s="272"/>
      <c r="G40" s="333"/>
      <c r="H40" s="272"/>
      <c r="I40" s="333"/>
      <c r="J40" s="272"/>
      <c r="K40" s="333"/>
      <c r="L40" s="333"/>
      <c r="M40" s="272"/>
      <c r="N40" s="272"/>
      <c r="O40" s="333"/>
      <c r="P40" s="333"/>
      <c r="Q40" s="333"/>
      <c r="R40" s="333"/>
      <c r="T40" s="391"/>
      <c r="U40" s="392"/>
      <c r="V40" s="392"/>
      <c r="W40" s="392"/>
      <c r="X40" s="333"/>
      <c r="Y40" s="254"/>
      <c r="Z40" s="254"/>
      <c r="AA40" s="254"/>
    </row>
    <row r="41" spans="2:27" s="248" customFormat="1" ht="15.75" customHeight="1">
      <c r="B41" s="262"/>
      <c r="D41" s="272"/>
      <c r="E41" s="333"/>
      <c r="F41" s="272"/>
      <c r="G41" s="333"/>
      <c r="H41" s="272"/>
      <c r="I41" s="333"/>
      <c r="J41" s="272"/>
      <c r="K41" s="333"/>
      <c r="L41" s="333"/>
      <c r="T41" s="272"/>
      <c r="U41" s="333"/>
      <c r="V41" s="333"/>
      <c r="W41" s="333"/>
      <c r="X41" s="333"/>
      <c r="Y41" s="254"/>
      <c r="Z41" s="254"/>
      <c r="AA41" s="254"/>
    </row>
    <row r="42" spans="19:24" s="248" customFormat="1" ht="15">
      <c r="S42" s="262"/>
      <c r="W42" s="393"/>
      <c r="X42" s="262"/>
    </row>
    <row r="43" s="248" customFormat="1" ht="15"/>
    <row r="44" s="248" customFormat="1" ht="15"/>
    <row r="45" s="248" customFormat="1" ht="15"/>
    <row r="46" s="248" customFormat="1" ht="15"/>
    <row r="47" s="248" customFormat="1" ht="15"/>
    <row r="48" spans="19:27" s="248" customFormat="1" ht="15">
      <c r="S48" s="262"/>
      <c r="W48" s="393"/>
      <c r="X48" s="262"/>
      <c r="Y48" s="254"/>
      <c r="Z48" s="254"/>
      <c r="AA48" s="254"/>
    </row>
    <row r="49" spans="19:27" s="248" customFormat="1" ht="15">
      <c r="S49" s="262"/>
      <c r="W49" s="393"/>
      <c r="X49" s="262"/>
      <c r="Y49" s="254"/>
      <c r="Z49" s="254"/>
      <c r="AA49" s="254"/>
    </row>
    <row r="50" spans="2:27" s="248" customFormat="1" ht="15">
      <c r="B50" s="394"/>
      <c r="Q50" s="393"/>
      <c r="T50" s="254"/>
      <c r="U50" s="395"/>
      <c r="V50" s="395"/>
      <c r="W50" s="395"/>
      <c r="X50" s="333"/>
      <c r="Y50" s="254"/>
      <c r="Z50" s="254"/>
      <c r="AA50" s="254"/>
    </row>
    <row r="51" spans="17:27" s="248" customFormat="1" ht="15">
      <c r="Q51" s="393"/>
      <c r="T51" s="254"/>
      <c r="U51" s="395"/>
      <c r="V51" s="395"/>
      <c r="W51" s="395"/>
      <c r="X51" s="333"/>
      <c r="Y51" s="254"/>
      <c r="Z51" s="254"/>
      <c r="AA51" s="254"/>
    </row>
    <row r="52" spans="17:27" s="248" customFormat="1" ht="15">
      <c r="Q52" s="393"/>
      <c r="T52" s="254"/>
      <c r="U52" s="395"/>
      <c r="V52" s="395"/>
      <c r="W52" s="395"/>
      <c r="X52" s="333"/>
      <c r="Y52" s="254"/>
      <c r="Z52" s="254"/>
      <c r="AA52" s="254"/>
    </row>
    <row r="53" spans="17:27" s="248" customFormat="1" ht="15">
      <c r="Q53" s="393"/>
      <c r="T53" s="254"/>
      <c r="U53" s="395"/>
      <c r="V53" s="395"/>
      <c r="W53" s="395"/>
      <c r="X53" s="333"/>
      <c r="Y53" s="254"/>
      <c r="Z53" s="254"/>
      <c r="AA53" s="254"/>
    </row>
    <row r="54" spans="17:27" s="248" customFormat="1" ht="15">
      <c r="Q54" s="393"/>
      <c r="T54" s="254"/>
      <c r="U54" s="395"/>
      <c r="V54" s="395"/>
      <c r="W54" s="395"/>
      <c r="X54" s="333"/>
      <c r="Y54" s="254"/>
      <c r="Z54" s="254"/>
      <c r="AA54" s="254"/>
    </row>
    <row r="55" spans="17:27" s="248" customFormat="1" ht="15">
      <c r="Q55" s="393"/>
      <c r="T55" s="254"/>
      <c r="U55" s="395"/>
      <c r="V55" s="395"/>
      <c r="W55" s="395"/>
      <c r="X55" s="333"/>
      <c r="Y55" s="254"/>
      <c r="Z55" s="254"/>
      <c r="AA55" s="254"/>
    </row>
    <row r="56" spans="17:27" s="248" customFormat="1" ht="15">
      <c r="Q56" s="393"/>
      <c r="T56" s="254"/>
      <c r="U56" s="395"/>
      <c r="V56" s="395"/>
      <c r="W56" s="395"/>
      <c r="X56" s="333"/>
      <c r="Y56" s="254"/>
      <c r="Z56" s="254"/>
      <c r="AA56" s="254"/>
    </row>
    <row r="57" spans="17:27" s="248" customFormat="1" ht="15">
      <c r="Q57" s="393"/>
      <c r="T57" s="254"/>
      <c r="U57" s="395"/>
      <c r="V57" s="395"/>
      <c r="W57" s="395"/>
      <c r="X57" s="333"/>
      <c r="Y57" s="254"/>
      <c r="Z57" s="254"/>
      <c r="AA57" s="254"/>
    </row>
    <row r="58" spans="17:27" s="248" customFormat="1" ht="15">
      <c r="Q58" s="393"/>
      <c r="T58" s="254"/>
      <c r="U58" s="395"/>
      <c r="V58" s="395"/>
      <c r="W58" s="395"/>
      <c r="X58" s="333"/>
      <c r="Y58" s="254"/>
      <c r="Z58" s="254"/>
      <c r="AA58" s="254"/>
    </row>
    <row r="59" spans="17:27" s="248" customFormat="1" ht="15">
      <c r="Q59" s="393"/>
      <c r="T59" s="254"/>
      <c r="U59" s="395"/>
      <c r="V59" s="395"/>
      <c r="W59" s="395"/>
      <c r="X59" s="333"/>
      <c r="Y59" s="254"/>
      <c r="Z59" s="254"/>
      <c r="AA59" s="254"/>
    </row>
    <row r="60" spans="17:27" s="248" customFormat="1" ht="15">
      <c r="Q60" s="393"/>
      <c r="T60" s="254"/>
      <c r="U60" s="395"/>
      <c r="V60" s="395"/>
      <c r="W60" s="395"/>
      <c r="X60" s="333"/>
      <c r="Y60" s="254"/>
      <c r="Z60" s="254"/>
      <c r="AA60" s="254"/>
    </row>
    <row r="61" spans="17:27" s="248" customFormat="1" ht="15">
      <c r="Q61" s="393"/>
      <c r="T61" s="254"/>
      <c r="U61" s="395"/>
      <c r="V61" s="395"/>
      <c r="W61" s="395"/>
      <c r="X61" s="333"/>
      <c r="Y61" s="254"/>
      <c r="Z61" s="254"/>
      <c r="AA61" s="254"/>
    </row>
    <row r="62" spans="17:27" s="248" customFormat="1" ht="15">
      <c r="Q62" s="393"/>
      <c r="T62" s="254"/>
      <c r="U62" s="395"/>
      <c r="V62" s="395"/>
      <c r="W62" s="395"/>
      <c r="X62" s="333"/>
      <c r="Y62" s="254"/>
      <c r="Z62" s="254"/>
      <c r="AA62" s="254"/>
    </row>
    <row r="63" spans="17:27" s="248" customFormat="1" ht="15">
      <c r="Q63" s="393"/>
      <c r="T63" s="254"/>
      <c r="U63" s="395"/>
      <c r="V63" s="395"/>
      <c r="W63" s="395"/>
      <c r="X63" s="333"/>
      <c r="Y63" s="254"/>
      <c r="Z63" s="254"/>
      <c r="AA63" s="254"/>
    </row>
    <row r="64" spans="17:27" s="248" customFormat="1" ht="15">
      <c r="Q64" s="393"/>
      <c r="T64" s="254"/>
      <c r="U64" s="395"/>
      <c r="V64" s="395"/>
      <c r="W64" s="395"/>
      <c r="X64" s="333"/>
      <c r="Y64" s="254"/>
      <c r="Z64" s="254"/>
      <c r="AA64" s="254"/>
    </row>
    <row r="65" spans="17:27" s="248" customFormat="1" ht="15">
      <c r="Q65" s="393"/>
      <c r="T65" s="254"/>
      <c r="U65" s="395"/>
      <c r="V65" s="395"/>
      <c r="W65" s="395"/>
      <c r="X65" s="333"/>
      <c r="Y65" s="254"/>
      <c r="Z65" s="254"/>
      <c r="AA65" s="254"/>
    </row>
    <row r="66" spans="17:27" s="248" customFormat="1" ht="15">
      <c r="Q66" s="393"/>
      <c r="T66" s="254"/>
      <c r="U66" s="395"/>
      <c r="V66" s="395"/>
      <c r="W66" s="395"/>
      <c r="X66" s="333"/>
      <c r="Y66" s="254"/>
      <c r="Z66" s="254"/>
      <c r="AA66" s="254"/>
    </row>
    <row r="67" spans="17:27" s="248" customFormat="1" ht="15">
      <c r="Q67" s="393"/>
      <c r="T67" s="254"/>
      <c r="U67" s="395"/>
      <c r="V67" s="395"/>
      <c r="W67" s="395"/>
      <c r="X67" s="333"/>
      <c r="Y67" s="254"/>
      <c r="Z67" s="254"/>
      <c r="AA67" s="254"/>
    </row>
    <row r="68" spans="17:27" s="248" customFormat="1" ht="15">
      <c r="Q68" s="393"/>
      <c r="T68" s="254"/>
      <c r="U68" s="395"/>
      <c r="V68" s="395"/>
      <c r="W68" s="395"/>
      <c r="X68" s="333"/>
      <c r="Y68" s="254"/>
      <c r="Z68" s="254"/>
      <c r="AA68" s="254"/>
    </row>
    <row r="69" spans="17:27" s="248" customFormat="1" ht="15">
      <c r="Q69" s="393"/>
      <c r="T69" s="254"/>
      <c r="U69" s="395"/>
      <c r="V69" s="395"/>
      <c r="W69" s="395"/>
      <c r="X69" s="333"/>
      <c r="Y69" s="254"/>
      <c r="Z69" s="254"/>
      <c r="AA69" s="254"/>
    </row>
    <row r="70" spans="17:27" s="248" customFormat="1" ht="15">
      <c r="Q70" s="393"/>
      <c r="T70" s="254"/>
      <c r="U70" s="395"/>
      <c r="V70" s="395"/>
      <c r="W70" s="395"/>
      <c r="X70" s="333"/>
      <c r="Y70" s="254"/>
      <c r="Z70" s="254"/>
      <c r="AA70" s="254"/>
    </row>
    <row r="71" spans="17:27" s="248" customFormat="1" ht="15">
      <c r="Q71" s="393"/>
      <c r="T71" s="254"/>
      <c r="U71" s="395"/>
      <c r="V71" s="395"/>
      <c r="W71" s="395"/>
      <c r="X71" s="333"/>
      <c r="Y71" s="254"/>
      <c r="Z71" s="254"/>
      <c r="AA71" s="254"/>
    </row>
    <row r="72" spans="17:27" s="248" customFormat="1" ht="15">
      <c r="Q72" s="393"/>
      <c r="T72" s="254"/>
      <c r="U72" s="395"/>
      <c r="V72" s="395"/>
      <c r="W72" s="395"/>
      <c r="X72" s="333"/>
      <c r="Y72" s="254"/>
      <c r="Z72" s="254"/>
      <c r="AA72" s="254"/>
    </row>
    <row r="73" spans="17:27" s="248" customFormat="1" ht="15">
      <c r="Q73" s="393"/>
      <c r="T73" s="254"/>
      <c r="U73" s="395"/>
      <c r="V73" s="395"/>
      <c r="W73" s="395"/>
      <c r="X73" s="333"/>
      <c r="Y73" s="254"/>
      <c r="Z73" s="254"/>
      <c r="AA73" s="254"/>
    </row>
    <row r="74" spans="17:27" s="248" customFormat="1" ht="15">
      <c r="Q74" s="393"/>
      <c r="T74" s="254"/>
      <c r="U74" s="395"/>
      <c r="V74" s="395"/>
      <c r="W74" s="395"/>
      <c r="X74" s="333"/>
      <c r="Y74" s="254"/>
      <c r="Z74" s="254"/>
      <c r="AA74" s="254"/>
    </row>
    <row r="75" spans="17:27" s="248" customFormat="1" ht="15">
      <c r="Q75" s="393"/>
      <c r="T75" s="254"/>
      <c r="U75" s="395"/>
      <c r="V75" s="395"/>
      <c r="W75" s="395"/>
      <c r="X75" s="333"/>
      <c r="Y75" s="254"/>
      <c r="Z75" s="254"/>
      <c r="AA75" s="254"/>
    </row>
    <row r="76" spans="17:27" s="248" customFormat="1" ht="15">
      <c r="Q76" s="393"/>
      <c r="T76" s="254"/>
      <c r="U76" s="395"/>
      <c r="V76" s="395"/>
      <c r="W76" s="395"/>
      <c r="X76" s="333"/>
      <c r="Y76" s="254"/>
      <c r="Z76" s="254"/>
      <c r="AA76" s="254"/>
    </row>
    <row r="77" spans="17:27" s="248" customFormat="1" ht="15">
      <c r="Q77" s="393"/>
      <c r="T77" s="254"/>
      <c r="U77" s="395"/>
      <c r="V77" s="395"/>
      <c r="W77" s="395"/>
      <c r="X77" s="333"/>
      <c r="Y77" s="254"/>
      <c r="Z77" s="254"/>
      <c r="AA77" s="254"/>
    </row>
    <row r="78" spans="17:27" s="248" customFormat="1" ht="15">
      <c r="Q78" s="393"/>
      <c r="T78" s="254"/>
      <c r="U78" s="395"/>
      <c r="V78" s="395"/>
      <c r="W78" s="395"/>
      <c r="X78" s="333"/>
      <c r="Y78" s="254"/>
      <c r="Z78" s="254"/>
      <c r="AA78" s="254"/>
    </row>
    <row r="79" spans="17:27" s="248" customFormat="1" ht="15">
      <c r="Q79" s="393"/>
      <c r="T79" s="254"/>
      <c r="U79" s="395"/>
      <c r="V79" s="395"/>
      <c r="W79" s="395"/>
      <c r="X79" s="333"/>
      <c r="Y79" s="254"/>
      <c r="Z79" s="254"/>
      <c r="AA79" s="254"/>
    </row>
    <row r="80" spans="17:27" s="248" customFormat="1" ht="15">
      <c r="Q80" s="393"/>
      <c r="T80" s="254"/>
      <c r="U80" s="395"/>
      <c r="V80" s="395"/>
      <c r="W80" s="395"/>
      <c r="X80" s="333"/>
      <c r="Y80" s="254"/>
      <c r="Z80" s="254"/>
      <c r="AA80" s="254"/>
    </row>
    <row r="81" spans="17:27" s="248" customFormat="1" ht="15">
      <c r="Q81" s="393"/>
      <c r="T81" s="254"/>
      <c r="U81" s="395"/>
      <c r="V81" s="395"/>
      <c r="W81" s="395"/>
      <c r="X81" s="333"/>
      <c r="Y81" s="254"/>
      <c r="Z81" s="254"/>
      <c r="AA81" s="254"/>
    </row>
    <row r="82" spans="17:27" s="248" customFormat="1" ht="15">
      <c r="Q82" s="393"/>
      <c r="T82" s="254"/>
      <c r="U82" s="395"/>
      <c r="V82" s="395"/>
      <c r="W82" s="395"/>
      <c r="X82" s="333"/>
      <c r="Y82" s="254"/>
      <c r="Z82" s="254"/>
      <c r="AA82" s="254"/>
    </row>
    <row r="83" spans="17:27" s="248" customFormat="1" ht="15">
      <c r="Q83" s="393"/>
      <c r="T83" s="254"/>
      <c r="U83" s="395"/>
      <c r="V83" s="395"/>
      <c r="W83" s="395"/>
      <c r="X83" s="333"/>
      <c r="Y83" s="254"/>
      <c r="Z83" s="254"/>
      <c r="AA83" s="254"/>
    </row>
    <row r="84" spans="17:27" s="248" customFormat="1" ht="15">
      <c r="Q84" s="393"/>
      <c r="T84" s="254"/>
      <c r="U84" s="395"/>
      <c r="V84" s="395"/>
      <c r="W84" s="395"/>
      <c r="X84" s="333"/>
      <c r="Y84" s="254"/>
      <c r="Z84" s="254"/>
      <c r="AA84" s="254"/>
    </row>
    <row r="85" spans="17:27" s="248" customFormat="1" ht="15">
      <c r="Q85" s="393"/>
      <c r="T85" s="254"/>
      <c r="U85" s="395"/>
      <c r="V85" s="395"/>
      <c r="W85" s="395"/>
      <c r="X85" s="333"/>
      <c r="Y85" s="254"/>
      <c r="Z85" s="254"/>
      <c r="AA85" s="254"/>
    </row>
    <row r="86" spans="17:27" s="248" customFormat="1" ht="15">
      <c r="Q86" s="393"/>
      <c r="T86" s="254"/>
      <c r="U86" s="395"/>
      <c r="V86" s="395"/>
      <c r="W86" s="395"/>
      <c r="X86" s="333"/>
      <c r="Y86" s="254"/>
      <c r="Z86" s="254"/>
      <c r="AA86" s="254"/>
    </row>
    <row r="87" spans="17:27" s="248" customFormat="1" ht="15">
      <c r="Q87" s="393"/>
      <c r="T87" s="254"/>
      <c r="U87" s="395"/>
      <c r="V87" s="395"/>
      <c r="W87" s="395"/>
      <c r="X87" s="333"/>
      <c r="Y87" s="254"/>
      <c r="Z87" s="254"/>
      <c r="AA87" s="254"/>
    </row>
    <row r="88" spans="17:27" s="248" customFormat="1" ht="15">
      <c r="Q88" s="393"/>
      <c r="T88" s="254"/>
      <c r="U88" s="395"/>
      <c r="V88" s="395"/>
      <c r="W88" s="395"/>
      <c r="X88" s="333"/>
      <c r="Y88" s="254"/>
      <c r="Z88" s="254"/>
      <c r="AA88" s="254"/>
    </row>
    <row r="89" spans="17:27" s="248" customFormat="1" ht="15">
      <c r="Q89" s="393"/>
      <c r="T89" s="254"/>
      <c r="U89" s="395"/>
      <c r="V89" s="395"/>
      <c r="W89" s="395"/>
      <c r="X89" s="333"/>
      <c r="Y89" s="254"/>
      <c r="Z89" s="254"/>
      <c r="AA89" s="254"/>
    </row>
    <row r="90" spans="17:27" s="248" customFormat="1" ht="15">
      <c r="Q90" s="393"/>
      <c r="T90" s="254"/>
      <c r="U90" s="395"/>
      <c r="V90" s="395"/>
      <c r="W90" s="395"/>
      <c r="X90" s="333"/>
      <c r="Y90" s="254"/>
      <c r="Z90" s="254"/>
      <c r="AA90" s="254"/>
    </row>
    <row r="91" spans="17:27" s="248" customFormat="1" ht="15">
      <c r="Q91" s="393"/>
      <c r="T91" s="254"/>
      <c r="U91" s="395"/>
      <c r="V91" s="395"/>
      <c r="W91" s="395"/>
      <c r="X91" s="333"/>
      <c r="Y91" s="254"/>
      <c r="Z91" s="254"/>
      <c r="AA91" s="254"/>
    </row>
    <row r="92" spans="17:27" s="248" customFormat="1" ht="15">
      <c r="Q92" s="393"/>
      <c r="T92" s="254"/>
      <c r="U92" s="395"/>
      <c r="V92" s="395"/>
      <c r="W92" s="395"/>
      <c r="X92" s="333"/>
      <c r="Y92" s="254"/>
      <c r="Z92" s="254"/>
      <c r="AA92" s="254"/>
    </row>
    <row r="93" spans="17:27" s="248" customFormat="1" ht="15">
      <c r="Q93" s="393"/>
      <c r="T93" s="254"/>
      <c r="U93" s="395"/>
      <c r="V93" s="395"/>
      <c r="W93" s="395"/>
      <c r="X93" s="333"/>
      <c r="Y93" s="254"/>
      <c r="Z93" s="254"/>
      <c r="AA93" s="254"/>
    </row>
    <row r="94" spans="17:27" s="248" customFormat="1" ht="15">
      <c r="Q94" s="393"/>
      <c r="T94" s="254"/>
      <c r="U94" s="395"/>
      <c r="V94" s="395"/>
      <c r="W94" s="395"/>
      <c r="X94" s="333"/>
      <c r="Y94" s="254"/>
      <c r="Z94" s="254"/>
      <c r="AA94" s="254"/>
    </row>
    <row r="95" spans="17:27" s="248" customFormat="1" ht="15">
      <c r="Q95" s="393"/>
      <c r="T95" s="254"/>
      <c r="U95" s="395"/>
      <c r="V95" s="395"/>
      <c r="W95" s="395"/>
      <c r="X95" s="333"/>
      <c r="Y95" s="254"/>
      <c r="Z95" s="254"/>
      <c r="AA95" s="254"/>
    </row>
    <row r="96" spans="17:27" s="248" customFormat="1" ht="15">
      <c r="Q96" s="393"/>
      <c r="T96" s="254"/>
      <c r="U96" s="395"/>
      <c r="V96" s="395"/>
      <c r="W96" s="395"/>
      <c r="X96" s="333"/>
      <c r="Y96" s="254"/>
      <c r="Z96" s="254"/>
      <c r="AA96" s="254"/>
    </row>
    <row r="97" spans="17:27" s="248" customFormat="1" ht="15">
      <c r="Q97" s="393"/>
      <c r="T97" s="254"/>
      <c r="U97" s="395"/>
      <c r="V97" s="395"/>
      <c r="W97" s="395"/>
      <c r="X97" s="333"/>
      <c r="Y97" s="254"/>
      <c r="Z97" s="254"/>
      <c r="AA97" s="254"/>
    </row>
    <row r="98" spans="17:27" s="248" customFormat="1" ht="15">
      <c r="Q98" s="393"/>
      <c r="T98" s="254"/>
      <c r="U98" s="395"/>
      <c r="V98" s="395"/>
      <c r="W98" s="395"/>
      <c r="X98" s="333"/>
      <c r="Y98" s="254"/>
      <c r="Z98" s="254"/>
      <c r="AA98" s="254"/>
    </row>
    <row r="99" spans="17:27" s="248" customFormat="1" ht="15">
      <c r="Q99" s="393"/>
      <c r="T99" s="254"/>
      <c r="U99" s="395"/>
      <c r="V99" s="395"/>
      <c r="W99" s="395"/>
      <c r="X99" s="333"/>
      <c r="Y99" s="254"/>
      <c r="Z99" s="254"/>
      <c r="AA99" s="254"/>
    </row>
    <row r="100" spans="17:27" s="248" customFormat="1" ht="15">
      <c r="Q100" s="393"/>
      <c r="T100" s="254"/>
      <c r="U100" s="395"/>
      <c r="V100" s="395"/>
      <c r="W100" s="395"/>
      <c r="X100" s="333"/>
      <c r="Y100" s="254"/>
      <c r="Z100" s="254"/>
      <c r="AA100" s="254"/>
    </row>
    <row r="101" spans="17:27" s="248" customFormat="1" ht="15">
      <c r="Q101" s="393"/>
      <c r="T101" s="254"/>
      <c r="U101" s="395"/>
      <c r="V101" s="395"/>
      <c r="W101" s="395"/>
      <c r="X101" s="333"/>
      <c r="Y101" s="254"/>
      <c r="Z101" s="254"/>
      <c r="AA101" s="254"/>
    </row>
    <row r="102" spans="17:27" s="248" customFormat="1" ht="15">
      <c r="Q102" s="393"/>
      <c r="T102" s="254"/>
      <c r="U102" s="395"/>
      <c r="V102" s="395"/>
      <c r="W102" s="395"/>
      <c r="X102" s="333"/>
      <c r="Y102" s="254"/>
      <c r="Z102" s="254"/>
      <c r="AA102" s="254"/>
    </row>
    <row r="103" spans="17:27" s="248" customFormat="1" ht="15">
      <c r="Q103" s="393"/>
      <c r="T103" s="254"/>
      <c r="U103" s="395"/>
      <c r="V103" s="395"/>
      <c r="W103" s="395"/>
      <c r="X103" s="333"/>
      <c r="Y103" s="254"/>
      <c r="Z103" s="254"/>
      <c r="AA103" s="254"/>
    </row>
    <row r="104" spans="17:27" s="248" customFormat="1" ht="15">
      <c r="Q104" s="393"/>
      <c r="T104" s="254"/>
      <c r="U104" s="395"/>
      <c r="V104" s="395"/>
      <c r="W104" s="395"/>
      <c r="X104" s="333"/>
      <c r="Y104" s="254"/>
      <c r="Z104" s="254"/>
      <c r="AA104" s="254"/>
    </row>
    <row r="105" spans="17:27" s="248" customFormat="1" ht="15">
      <c r="Q105" s="393"/>
      <c r="T105" s="254"/>
      <c r="U105" s="395"/>
      <c r="V105" s="395"/>
      <c r="W105" s="395"/>
      <c r="X105" s="333"/>
      <c r="Y105" s="254"/>
      <c r="Z105" s="254"/>
      <c r="AA105" s="254"/>
    </row>
    <row r="106" spans="17:27" s="248" customFormat="1" ht="15">
      <c r="Q106" s="393"/>
      <c r="T106" s="254"/>
      <c r="U106" s="395"/>
      <c r="V106" s="395"/>
      <c r="W106" s="395"/>
      <c r="X106" s="333"/>
      <c r="Y106" s="254"/>
      <c r="Z106" s="254"/>
      <c r="AA106" s="254"/>
    </row>
    <row r="107" spans="17:27" s="248" customFormat="1" ht="15">
      <c r="Q107" s="393"/>
      <c r="T107" s="254"/>
      <c r="U107" s="395"/>
      <c r="V107" s="395"/>
      <c r="W107" s="395"/>
      <c r="X107" s="333"/>
      <c r="Y107" s="254"/>
      <c r="Z107" s="254"/>
      <c r="AA107" s="254"/>
    </row>
    <row r="108" spans="17:27" s="248" customFormat="1" ht="15">
      <c r="Q108" s="393"/>
      <c r="T108" s="254"/>
      <c r="U108" s="395"/>
      <c r="V108" s="395"/>
      <c r="W108" s="395"/>
      <c r="X108" s="333"/>
      <c r="Y108" s="254"/>
      <c r="Z108" s="254"/>
      <c r="AA108" s="254"/>
    </row>
    <row r="109" spans="17:27" s="248" customFormat="1" ht="15">
      <c r="Q109" s="393"/>
      <c r="T109" s="254"/>
      <c r="U109" s="395"/>
      <c r="V109" s="395"/>
      <c r="W109" s="395"/>
      <c r="X109" s="333"/>
      <c r="Y109" s="254"/>
      <c r="Z109" s="254"/>
      <c r="AA109" s="254"/>
    </row>
    <row r="110" spans="17:27" s="248" customFormat="1" ht="15">
      <c r="Q110" s="393"/>
      <c r="T110" s="254"/>
      <c r="U110" s="395"/>
      <c r="V110" s="395"/>
      <c r="W110" s="395"/>
      <c r="X110" s="333"/>
      <c r="Y110" s="254"/>
      <c r="Z110" s="254"/>
      <c r="AA110" s="254"/>
    </row>
    <row r="111" spans="17:27" s="248" customFormat="1" ht="15">
      <c r="Q111" s="393"/>
      <c r="T111" s="254"/>
      <c r="U111" s="395"/>
      <c r="V111" s="395"/>
      <c r="W111" s="395"/>
      <c r="X111" s="333"/>
      <c r="Y111" s="254"/>
      <c r="Z111" s="254"/>
      <c r="AA111" s="254"/>
    </row>
    <row r="112" spans="17:27" s="248" customFormat="1" ht="15">
      <c r="Q112" s="393"/>
      <c r="T112" s="254"/>
      <c r="U112" s="395"/>
      <c r="V112" s="395"/>
      <c r="W112" s="395"/>
      <c r="X112" s="333"/>
      <c r="Y112" s="254"/>
      <c r="Z112" s="254"/>
      <c r="AA112" s="254"/>
    </row>
    <row r="113" spans="17:27" s="248" customFormat="1" ht="15">
      <c r="Q113" s="393"/>
      <c r="T113" s="254"/>
      <c r="U113" s="395"/>
      <c r="V113" s="395"/>
      <c r="W113" s="395"/>
      <c r="X113" s="333"/>
      <c r="Y113" s="254"/>
      <c r="Z113" s="254"/>
      <c r="AA113" s="254"/>
    </row>
    <row r="114" spans="17:27" s="248" customFormat="1" ht="15">
      <c r="Q114" s="393"/>
      <c r="T114" s="254"/>
      <c r="U114" s="395"/>
      <c r="V114" s="395"/>
      <c r="W114" s="395"/>
      <c r="X114" s="333"/>
      <c r="Y114" s="254"/>
      <c r="Z114" s="254"/>
      <c r="AA114" s="254"/>
    </row>
    <row r="115" spans="17:27" s="248" customFormat="1" ht="15">
      <c r="Q115" s="393"/>
      <c r="T115" s="254"/>
      <c r="U115" s="395"/>
      <c r="V115" s="395"/>
      <c r="W115" s="395"/>
      <c r="X115" s="333"/>
      <c r="Y115" s="254"/>
      <c r="Z115" s="254"/>
      <c r="AA115" s="254"/>
    </row>
    <row r="116" spans="17:27" s="248" customFormat="1" ht="15">
      <c r="Q116" s="393"/>
      <c r="T116" s="254"/>
      <c r="U116" s="395"/>
      <c r="V116" s="395"/>
      <c r="W116" s="395"/>
      <c r="X116" s="333"/>
      <c r="Y116" s="254"/>
      <c r="Z116" s="254"/>
      <c r="AA116" s="254"/>
    </row>
    <row r="117" spans="17:27" s="248" customFormat="1" ht="15">
      <c r="Q117" s="393"/>
      <c r="T117" s="254"/>
      <c r="U117" s="395"/>
      <c r="V117" s="395"/>
      <c r="W117" s="395"/>
      <c r="X117" s="333"/>
      <c r="Y117" s="254"/>
      <c r="Z117" s="254"/>
      <c r="AA117" s="254"/>
    </row>
    <row r="118" spans="17:27" s="248" customFormat="1" ht="15">
      <c r="Q118" s="393"/>
      <c r="T118" s="254"/>
      <c r="U118" s="395"/>
      <c r="V118" s="395"/>
      <c r="W118" s="395"/>
      <c r="X118" s="333"/>
      <c r="Y118" s="254"/>
      <c r="Z118" s="254"/>
      <c r="AA118" s="254"/>
    </row>
    <row r="119" spans="17:27" s="248" customFormat="1" ht="15">
      <c r="Q119" s="393"/>
      <c r="T119" s="254"/>
      <c r="U119" s="395"/>
      <c r="V119" s="395"/>
      <c r="W119" s="395"/>
      <c r="X119" s="333"/>
      <c r="Y119" s="254"/>
      <c r="Z119" s="254"/>
      <c r="AA119" s="254"/>
    </row>
    <row r="120" spans="17:27" s="248" customFormat="1" ht="15">
      <c r="Q120" s="393"/>
      <c r="T120" s="254"/>
      <c r="U120" s="395"/>
      <c r="V120" s="395"/>
      <c r="W120" s="395"/>
      <c r="X120" s="333"/>
      <c r="Y120" s="254"/>
      <c r="Z120" s="254"/>
      <c r="AA120" s="254"/>
    </row>
    <row r="121" spans="17:27" s="248" customFormat="1" ht="15">
      <c r="Q121" s="393"/>
      <c r="T121" s="254"/>
      <c r="U121" s="395"/>
      <c r="V121" s="395"/>
      <c r="W121" s="395"/>
      <c r="X121" s="333"/>
      <c r="Y121" s="254"/>
      <c r="Z121" s="254"/>
      <c r="AA121" s="254"/>
    </row>
    <row r="122" spans="17:27" s="248" customFormat="1" ht="15">
      <c r="Q122" s="393"/>
      <c r="T122" s="254"/>
      <c r="U122" s="395"/>
      <c r="V122" s="395"/>
      <c r="W122" s="395"/>
      <c r="X122" s="333"/>
      <c r="Y122" s="254"/>
      <c r="Z122" s="254"/>
      <c r="AA122" s="254"/>
    </row>
    <row r="123" spans="17:27" s="248" customFormat="1" ht="15">
      <c r="Q123" s="393"/>
      <c r="T123" s="254"/>
      <c r="U123" s="395"/>
      <c r="V123" s="395"/>
      <c r="W123" s="395"/>
      <c r="X123" s="333"/>
      <c r="Y123" s="254"/>
      <c r="Z123" s="254"/>
      <c r="AA123" s="254"/>
    </row>
    <row r="124" spans="17:27" s="248" customFormat="1" ht="15">
      <c r="Q124" s="393"/>
      <c r="T124" s="254"/>
      <c r="U124" s="395"/>
      <c r="V124" s="395"/>
      <c r="W124" s="395"/>
      <c r="X124" s="333"/>
      <c r="Y124" s="254"/>
      <c r="Z124" s="254"/>
      <c r="AA124" s="254"/>
    </row>
    <row r="125" spans="17:27" s="248" customFormat="1" ht="15">
      <c r="Q125" s="393"/>
      <c r="T125" s="254"/>
      <c r="U125" s="395"/>
      <c r="V125" s="395"/>
      <c r="W125" s="395"/>
      <c r="X125" s="333"/>
      <c r="Y125" s="254"/>
      <c r="Z125" s="254"/>
      <c r="AA125" s="254"/>
    </row>
    <row r="126" spans="17:27" s="248" customFormat="1" ht="15">
      <c r="Q126" s="393"/>
      <c r="T126" s="254"/>
      <c r="U126" s="395"/>
      <c r="V126" s="395"/>
      <c r="W126" s="395"/>
      <c r="X126" s="333"/>
      <c r="Y126" s="254"/>
      <c r="Z126" s="254"/>
      <c r="AA126" s="254"/>
    </row>
    <row r="127" spans="17:27" s="248" customFormat="1" ht="15">
      <c r="Q127" s="393"/>
      <c r="T127" s="254"/>
      <c r="U127" s="395"/>
      <c r="V127" s="395"/>
      <c r="W127" s="395"/>
      <c r="X127" s="333"/>
      <c r="Y127" s="254"/>
      <c r="Z127" s="254"/>
      <c r="AA127" s="254"/>
    </row>
    <row r="128" spans="17:27" s="248" customFormat="1" ht="15">
      <c r="Q128" s="393"/>
      <c r="T128" s="254"/>
      <c r="U128" s="395"/>
      <c r="V128" s="395"/>
      <c r="W128" s="395"/>
      <c r="X128" s="333"/>
      <c r="Y128" s="254"/>
      <c r="Z128" s="254"/>
      <c r="AA128" s="254"/>
    </row>
    <row r="129" spans="17:27" s="248" customFormat="1" ht="15">
      <c r="Q129" s="393"/>
      <c r="T129" s="254"/>
      <c r="U129" s="395"/>
      <c r="V129" s="395"/>
      <c r="W129" s="395"/>
      <c r="X129" s="333"/>
      <c r="Y129" s="254"/>
      <c r="Z129" s="254"/>
      <c r="AA129" s="254"/>
    </row>
  </sheetData>
  <sheetProtection/>
  <printOptions/>
  <pageMargins left="0.7" right="0.7" top="0.787401575" bottom="0.787401575" header="0.3" footer="0.3"/>
  <pageSetup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2015-12-31T11:25:33Z</cp:lastPrinted>
  <dcterms:created xsi:type="dcterms:W3CDTF">2010-08-24T10:15:51Z</dcterms:created>
  <dcterms:modified xsi:type="dcterms:W3CDTF">2016-01-31T18:31:57Z</dcterms:modified>
  <cp:category/>
  <cp:version/>
  <cp:contentType/>
  <cp:contentStatus/>
</cp:coreProperties>
</file>