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firstSheet="1" activeTab="3"/>
  </bookViews>
  <sheets>
    <sheet name="1. liga" sheetId="1" r:id="rId1"/>
    <sheet name="2. liga" sheetId="2" r:id="rId2"/>
    <sheet name="3. liga" sheetId="3" r:id="rId3"/>
    <sheet name="4. liga" sheetId="4" r:id="rId4"/>
    <sheet name="List1" sheetId="5" r:id="rId5"/>
  </sheets>
  <definedNames>
    <definedName name="_xlnm.Print_Area" localSheetId="4">'List1'!$A$1:$I$41</definedName>
  </definedNames>
  <calcPr fullCalcOnLoad="1"/>
</workbook>
</file>

<file path=xl/sharedStrings.xml><?xml version="1.0" encoding="utf-8"?>
<sst xmlns="http://schemas.openxmlformats.org/spreadsheetml/2006/main" count="270" uniqueCount="66">
  <si>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</si>
  <si>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</si>
  <si>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</si>
  <si>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</si>
  <si>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</si>
  <si>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</si>
  <si>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</si>
  <si>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</si>
  <si>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</si>
  <si>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</si>
  <si>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</si>
  <si>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</si>
  <si>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</si>
  <si>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</si>
  <si>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</si>
  <si>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</si>
  <si>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</si>
  <si>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</si>
  <si>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</si>
  <si>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</si>
  <si>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</si>
  <si>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</si>
  <si>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</si>
  <si>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</si>
  <si>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</si>
  <si>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</si>
  <si>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Überall Roman</t>
  </si>
  <si>
    <t>skóre</t>
  </si>
  <si>
    <t>Konečný Dan</t>
  </si>
  <si>
    <t>Ruman Milan</t>
  </si>
  <si>
    <t>datum</t>
  </si>
  <si>
    <t>domací</t>
  </si>
  <si>
    <t>host</t>
  </si>
  <si>
    <t>výsledek</t>
  </si>
  <si>
    <t xml:space="preserve">DEXXY </t>
  </si>
  <si>
    <t xml:space="preserve">JN  </t>
  </si>
  <si>
    <t>1. liga</t>
  </si>
  <si>
    <t>2. liga</t>
  </si>
  <si>
    <t>3. liga</t>
  </si>
  <si>
    <t>4. liga</t>
  </si>
  <si>
    <t>Münster Jaromír</t>
  </si>
  <si>
    <t>5-1</t>
  </si>
  <si>
    <t>4-5</t>
  </si>
  <si>
    <t>3-5</t>
  </si>
  <si>
    <t>5-2</t>
  </si>
  <si>
    <t>Koudela Vladimír</t>
  </si>
  <si>
    <t>Štefaník Drahoslav</t>
  </si>
  <si>
    <t>Matula Martin</t>
  </si>
  <si>
    <t>Hrnčiřík Pavel</t>
  </si>
  <si>
    <t>Masař Jakub</t>
  </si>
  <si>
    <t>Pinďák Pavel</t>
  </si>
  <si>
    <t>Máša Luděk</t>
  </si>
  <si>
    <t>Maček Lukáš</t>
  </si>
  <si>
    <t>Klimák Jan</t>
  </si>
  <si>
    <t>Ptáček Ivan</t>
  </si>
  <si>
    <t>Krajíček Aleš</t>
  </si>
  <si>
    <t>Kovařík Jaromír</t>
  </si>
  <si>
    <t>Štěpáník Michal</t>
  </si>
  <si>
    <t>S</t>
  </si>
  <si>
    <t>4.↓</t>
  </si>
  <si>
    <t>5.↓</t>
  </si>
  <si>
    <t>1.↑</t>
  </si>
  <si>
    <t>3.•</t>
  </si>
  <si>
    <t>2.•</t>
  </si>
  <si>
    <t>4.•</t>
  </si>
  <si>
    <t>1.•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</si>
</sst>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12"/>
      <color indexed="8"/>
      <name val="Calibri"/>
      <family val="2"/>
    </font>
    <font>
      <sz val="54"/>
      <color indexed="9"/>
      <name val="Calibri"/>
      <family val="2"/>
    </font>
    <font>
      <b/>
      <sz val="48"/>
      <color indexed="10"/>
      <name val="Calibri"/>
      <family val="2"/>
    </font>
    <font>
      <b/>
      <sz val="28"/>
      <color indexed="10"/>
      <name val="Calibri"/>
      <family val="2"/>
    </font>
    <font>
      <b/>
      <sz val="28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2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 style="thin"/>
      <right style="thin"/>
      <top style="thin"/>
      <bottom>
        <color indexed="63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medium">
        <color theme="5" tint="-0.24997000396251678"/>
      </left>
      <right/>
      <top style="medium">
        <color theme="5" tint="-0.24997000396251678"/>
      </top>
      <bottom style="medium">
        <color theme="5" tint="-0.24997000396251678"/>
      </bottom>
    </border>
    <border>
      <left/>
      <right/>
      <top style="medium">
        <color theme="5" tint="-0.24997000396251678"/>
      </top>
      <bottom style="medium">
        <color theme="5" tint="-0.24997000396251678"/>
      </bottom>
    </border>
    <border>
      <left style="medium">
        <color theme="6" tint="-0.24997000396251678"/>
      </left>
      <right>
        <color indexed="63"/>
      </right>
      <top style="medium">
        <color theme="6" tint="-0.24997000396251678"/>
      </top>
      <bottom style="medium">
        <color theme="6" tint="-0.24997000396251678"/>
      </bottom>
    </border>
    <border>
      <left/>
      <right/>
      <top style="medium">
        <color theme="6" tint="-0.24997000396251678"/>
      </top>
      <bottom style="medium">
        <color theme="6" tint="-0.24997000396251678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 style="medium">
        <color theme="6" tint="-0.24997000396251678"/>
      </bottom>
    </border>
    <border>
      <left/>
      <right/>
      <top>
        <color indexed="63"/>
      </top>
      <bottom style="medium">
        <color theme="6" tint="-0.24997000396251678"/>
      </bottom>
    </border>
    <border>
      <left/>
      <right style="medium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theme="6" tint="-0.24997000396251678"/>
      </left>
      <right style="medium">
        <color theme="6" tint="-0.24997000396251678"/>
      </right>
      <top style="medium">
        <color theme="6" tint="-0.24997000396251678"/>
      </top>
      <bottom style="medium">
        <color theme="6" tint="-0.24997000396251678"/>
      </bottom>
    </border>
    <border>
      <left style="medium">
        <color theme="6" tint="-0.24997000396251678"/>
      </left>
      <right style="medium">
        <color theme="6" tint="-0.24997000396251678"/>
      </right>
      <top>
        <color indexed="63"/>
      </top>
      <bottom>
        <color indexed="63"/>
      </bottom>
    </border>
    <border>
      <left style="medium">
        <color theme="6" tint="-0.24997000396251678"/>
      </left>
      <right style="medium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theme="6" tint="-0.24997000396251678"/>
      </left>
      <right/>
      <top>
        <color indexed="63"/>
      </top>
      <bottom>
        <color indexed="63"/>
      </bottom>
    </border>
    <border>
      <left/>
      <right style="medium">
        <color theme="6" tint="-0.24997000396251678"/>
      </right>
      <top>
        <color indexed="63"/>
      </top>
      <bottom>
        <color indexed="63"/>
      </bottom>
    </border>
    <border>
      <left style="medium">
        <color theme="6" tint="-0.24997000396251678"/>
      </left>
      <right/>
      <top>
        <color indexed="63"/>
      </top>
      <bottom style="medium">
        <color theme="6" tint="-0.24997000396251678"/>
      </bottom>
    </border>
    <border>
      <left style="hair">
        <color theme="0" tint="-0.149959996342659"/>
      </left>
      <right style="double">
        <color theme="6" tint="-0.24997000396251678"/>
      </right>
      <top>
        <color indexed="63"/>
      </top>
      <bottom>
        <color indexed="63"/>
      </bottom>
    </border>
    <border>
      <left/>
      <right/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 style="double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>
        <color indexed="63"/>
      </right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>
        <color theme="6" tint="-0.24997000396251678"/>
      </left>
      <right/>
      <top/>
      <bottom>
        <color indexed="63"/>
      </bottom>
    </border>
    <border>
      <left style="hair">
        <color theme="0" tint="-0.149959996342659"/>
      </left>
      <right style="thin">
        <color theme="6" tint="-0.24997000396251678"/>
      </right>
      <top>
        <color indexed="63"/>
      </top>
      <bottom>
        <color indexed="63"/>
      </bottom>
    </border>
    <border>
      <left style="thin">
        <color theme="6" tint="-0.24997000396251678"/>
      </left>
      <right/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/>
      <bottom>
        <color indexed="63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>
        <color indexed="63"/>
      </left>
      <right style="medium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theme="6" tint="-0.24997000396251678"/>
      </bottom>
    </border>
    <border>
      <left style="thin">
        <color theme="6" tint="-0.24997000396251678"/>
      </left>
      <right/>
      <top/>
      <bottom style="medium">
        <color theme="6" tint="-0.24997000396251678"/>
      </bottom>
    </border>
    <border>
      <left style="hair">
        <color theme="0" tint="-0.149959996342659"/>
      </left>
      <right style="thin">
        <color theme="6" tint="-0.24997000396251678"/>
      </right>
      <top>
        <color indexed="63"/>
      </top>
      <bottom style="medium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/>
      <bottom style="medium">
        <color theme="6" tint="-0.24997000396251678"/>
      </bottom>
    </border>
    <border>
      <left>
        <color indexed="63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/>
      <right style="double">
        <color theme="6" tint="-0.24997000396251678"/>
      </right>
      <top>
        <color indexed="63"/>
      </top>
      <bottom style="medium">
        <color theme="6" tint="-0.24997000396251678"/>
      </bottom>
    </border>
    <border>
      <left>
        <color indexed="63"/>
      </left>
      <right style="double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>
        <color indexed="63"/>
      </left>
      <right style="double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>
        <color indexed="63"/>
      </top>
      <bottom>
        <color indexed="63"/>
      </bottom>
    </border>
    <border>
      <left style="medium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>
        <color indexed="63"/>
      </top>
      <bottom style="thin">
        <color theme="6" tint="-0.24997000396251678"/>
      </bottom>
    </border>
    <border>
      <left style="hair">
        <color theme="0" tint="-0.149959996342659"/>
      </left>
      <right style="thin">
        <color theme="6" tint="-0.24997000396251678"/>
      </right>
      <top style="thin">
        <color theme="6" tint="-0.24997000396251678"/>
      </top>
      <bottom style="thin">
        <color theme="6"/>
      </bottom>
    </border>
    <border>
      <left/>
      <right style="hair">
        <color theme="0" tint="-0.149959996342659"/>
      </right>
      <top style="thin">
        <color theme="6" tint="-0.24997000396251678"/>
      </top>
      <bottom style="thin">
        <color theme="6" tint="-0.24997000396251678"/>
      </bottom>
    </border>
    <border>
      <left>
        <color indexed="63"/>
      </left>
      <right style="double">
        <color theme="6" tint="-0.24997000396251678"/>
      </right>
      <top style="double">
        <color theme="6" tint="-0.24997000396251678"/>
      </top>
      <bottom style="thin">
        <color theme="6" tint="-0.24997000396251678"/>
      </bottom>
    </border>
    <border>
      <left>
        <color indexed="63"/>
      </left>
      <right style="double">
        <color theme="6" tint="-0.24997000396251678"/>
      </right>
      <top>
        <color indexed="63"/>
      </top>
      <bottom style="thin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 style="double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double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/>
      <right/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thin">
        <color theme="5" tint="-0.24997000396251678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hair">
        <color theme="0" tint="-0.149959996342659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/>
      <bottom>
        <color indexed="63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hair">
        <color theme="0" tint="-0.149959996342659"/>
      </left>
      <right style="thin">
        <color theme="5" tint="-0.24997000396251678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theme="5" tint="-0.24997000396251678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double">
        <color theme="5" tint="-0.24997000396251678"/>
      </right>
      <top/>
      <bottom>
        <color indexed="63"/>
      </bottom>
    </border>
    <border>
      <left style="thin">
        <color theme="5" tint="-0.24997000396251678"/>
      </left>
      <right style="double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 style="thin">
        <color theme="5" tint="-0.24997000396251678"/>
      </left>
      <right style="double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>
        <color indexed="63"/>
      </left>
      <right style="medium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medium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>
        <color indexed="63"/>
      </top>
      <bottom style="medium">
        <color theme="5" tint="-0.24997000396251678"/>
      </bottom>
    </border>
    <border>
      <left style="thin">
        <color theme="5" tint="-0.24997000396251678"/>
      </left>
      <right style="double">
        <color theme="5" tint="-0.24997000396251678"/>
      </right>
      <top>
        <color indexed="63"/>
      </top>
      <bottom style="medium">
        <color theme="5" tint="-0.24997000396251678"/>
      </bottom>
    </border>
    <border>
      <left/>
      <right/>
      <top>
        <color indexed="63"/>
      </top>
      <bottom style="medium">
        <color theme="5" tint="-0.24997000396251678"/>
      </bottom>
    </border>
    <border>
      <left style="hair">
        <color theme="0" tint="-0.14993000030517578"/>
      </left>
      <right style="thin">
        <color theme="5" tint="-0.24997000396251678"/>
      </right>
      <top>
        <color indexed="63"/>
      </top>
      <bottom style="medium">
        <color theme="5" tint="-0.24997000396251678"/>
      </bottom>
    </border>
    <border>
      <left style="hair">
        <color theme="0" tint="-0.149959996342659"/>
      </left>
      <right style="thin">
        <color theme="5" tint="-0.24997000396251678"/>
      </right>
      <top>
        <color indexed="63"/>
      </top>
      <bottom style="medium">
        <color theme="5" tint="-0.24997000396251678"/>
      </bottom>
    </border>
    <border>
      <left/>
      <right style="double">
        <color theme="5" tint="-0.24997000396251678"/>
      </right>
      <top>
        <color indexed="63"/>
      </top>
      <bottom style="medium">
        <color theme="5" tint="-0.24997000396251678"/>
      </bottom>
    </border>
    <border>
      <left/>
      <right style="thin">
        <color theme="5" tint="-0.24997000396251678"/>
      </right>
      <top>
        <color indexed="63"/>
      </top>
      <bottom style="medium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>
        <color indexed="63"/>
      </top>
      <bottom style="medium">
        <color theme="5" tint="-0.24997000396251678"/>
      </bottom>
    </border>
    <border>
      <left>
        <color indexed="63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/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/>
      <top>
        <color indexed="63"/>
      </top>
      <bottom>
        <color indexed="63"/>
      </bottom>
    </border>
    <border>
      <left style="thin"/>
      <right style="thin"/>
      <top style="thick">
        <color rgb="FF0070C0"/>
      </top>
      <bottom>
        <color indexed="63"/>
      </bottom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>
        <color indexed="63"/>
      </left>
      <right>
        <color indexed="63"/>
      </right>
      <top style="medium">
        <color theme="6" tint="-0.24997000396251678"/>
      </top>
      <bottom style="double">
        <color theme="6" tint="-0.24997000396251678"/>
      </bottom>
    </border>
    <border>
      <left style="thin">
        <color theme="6" tint="-0.24997000396251678"/>
      </left>
      <right/>
      <top style="medium">
        <color theme="6" tint="-0.24997000396251678"/>
      </top>
      <bottom style="double">
        <color theme="6" tint="-0.24997000396251678"/>
      </bottom>
    </border>
    <border>
      <left/>
      <right style="thin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/>
      <right/>
      <top style="medium">
        <color theme="5" tint="-0.24997000396251678"/>
      </top>
      <bottom style="double">
        <color theme="5" tint="-0.24997000396251678"/>
      </bottom>
    </border>
    <border>
      <left/>
      <right style="thin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>
        <color indexed="63"/>
      </left>
      <right style="double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0" fillId="25" borderId="0" applyFont="0" applyBorder="0" applyAlignment="0">
      <protection/>
    </xf>
    <xf numFmtId="0" fontId="45" fillId="0" borderId="0" applyNumberFormat="0" applyFill="0" applyBorder="0" applyAlignment="0" applyProtection="0"/>
    <xf numFmtId="0" fontId="46" fillId="26" borderId="8" applyNumberFormat="0" applyAlignment="0" applyProtection="0"/>
    <xf numFmtId="0" fontId="47" fillId="27" borderId="8" applyNumberFormat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370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0" fillId="34" borderId="10" xfId="0" applyFont="1" applyFill="1" applyBorder="1" applyAlignment="1">
      <alignment/>
    </xf>
    <xf numFmtId="0" fontId="51" fillId="34" borderId="11" xfId="0" applyFont="1" applyFill="1" applyBorder="1" applyAlignment="1">
      <alignment/>
    </xf>
    <xf numFmtId="0" fontId="0" fillId="35" borderId="0" xfId="0" applyFill="1" applyAlignment="1">
      <alignment/>
    </xf>
    <xf numFmtId="0" fontId="50" fillId="35" borderId="0" xfId="0" applyFont="1" applyFill="1" applyAlignment="1">
      <alignment/>
    </xf>
    <xf numFmtId="0" fontId="52" fillId="35" borderId="0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49" fontId="50" fillId="35" borderId="0" xfId="0" applyNumberFormat="1" applyFont="1" applyFill="1" applyAlignment="1">
      <alignment horizontal="center"/>
    </xf>
    <xf numFmtId="49" fontId="50" fillId="35" borderId="0" xfId="0" applyNumberFormat="1" applyFont="1" applyFill="1" applyBorder="1" applyAlignment="1">
      <alignment horizontal="center" vertical="center"/>
    </xf>
    <xf numFmtId="49" fontId="50" fillId="35" borderId="0" xfId="0" applyNumberFormat="1" applyFont="1" applyFill="1" applyAlignment="1">
      <alignment horizontal="center" vertical="center"/>
    </xf>
    <xf numFmtId="0" fontId="0" fillId="25" borderId="12" xfId="50" applyFont="1" applyBorder="1" applyAlignment="1">
      <alignment/>
      <protection/>
    </xf>
    <xf numFmtId="0" fontId="0" fillId="25" borderId="13" xfId="50" applyFont="1" applyBorder="1" applyAlignment="1">
      <alignment/>
      <protection/>
    </xf>
    <xf numFmtId="49" fontId="50" fillId="35" borderId="0" xfId="0" applyNumberFormat="1" applyFont="1" applyFill="1" applyBorder="1" applyAlignment="1">
      <alignment horizontal="center"/>
    </xf>
    <xf numFmtId="49" fontId="0" fillId="35" borderId="0" xfId="0" applyNumberFormat="1" applyFill="1" applyAlignment="1">
      <alignment/>
    </xf>
    <xf numFmtId="0" fontId="0" fillId="35" borderId="0" xfId="0" applyNumberFormat="1" applyFill="1" applyAlignment="1">
      <alignment/>
    </xf>
    <xf numFmtId="0" fontId="54" fillId="25" borderId="14" xfId="0" applyNumberFormat="1" applyFont="1" applyFill="1" applyBorder="1" applyAlignment="1" applyProtection="1">
      <alignment horizontal="center" vertical="center"/>
      <protection locked="0"/>
    </xf>
    <xf numFmtId="0" fontId="54" fillId="25" borderId="15" xfId="0" applyNumberFormat="1" applyFont="1" applyFill="1" applyBorder="1" applyAlignment="1" applyProtection="1">
      <alignment horizontal="center" vertical="center"/>
      <protection locked="0"/>
    </xf>
    <xf numFmtId="0" fontId="54" fillId="25" borderId="12" xfId="0" applyNumberFormat="1" applyFont="1" applyFill="1" applyBorder="1" applyAlignment="1" applyProtection="1">
      <alignment vertical="center"/>
      <protection/>
    </xf>
    <xf numFmtId="0" fontId="55" fillId="25" borderId="16" xfId="50" applyNumberFormat="1" applyFont="1" applyBorder="1" applyAlignment="1">
      <alignment horizontal="center" vertical="center"/>
      <protection/>
    </xf>
    <xf numFmtId="0" fontId="54" fillId="25" borderId="17" xfId="50" applyNumberFormat="1" applyFont="1" applyBorder="1" applyAlignment="1">
      <alignment horizontal="center" vertical="center"/>
      <protection/>
    </xf>
    <xf numFmtId="0" fontId="54" fillId="25" borderId="18" xfId="50" applyFont="1" applyBorder="1" applyAlignment="1">
      <alignment horizontal="center"/>
      <protection/>
    </xf>
    <xf numFmtId="0" fontId="54" fillId="25" borderId="14" xfId="50" applyFont="1" applyBorder="1" applyAlignment="1">
      <alignment horizontal="center"/>
      <protection/>
    </xf>
    <xf numFmtId="0" fontId="54" fillId="25" borderId="12" xfId="50" applyFont="1" applyBorder="1" applyAlignment="1">
      <alignment horizontal="center"/>
      <protection/>
    </xf>
    <xf numFmtId="0" fontId="54" fillId="25" borderId="15" xfId="50" applyFont="1" applyBorder="1" applyAlignment="1">
      <alignment horizontal="center"/>
      <protection/>
    </xf>
    <xf numFmtId="0" fontId="56" fillId="25" borderId="19" xfId="50" applyNumberFormat="1" applyFont="1" applyBorder="1" applyAlignment="1">
      <alignment horizontal="center" vertical="center"/>
      <protection/>
    </xf>
    <xf numFmtId="0" fontId="56" fillId="34" borderId="20" xfId="0" applyNumberFormat="1" applyFont="1" applyFill="1" applyBorder="1" applyAlignment="1">
      <alignment horizontal="center" vertical="center"/>
    </xf>
    <xf numFmtId="0" fontId="57" fillId="25" borderId="0" xfId="50" applyNumberFormat="1" applyFont="1" applyBorder="1" applyAlignment="1">
      <alignment horizontal="center" vertical="center"/>
      <protection/>
    </xf>
    <xf numFmtId="0" fontId="57" fillId="25" borderId="21" xfId="50" applyNumberFormat="1" applyFont="1" applyBorder="1" applyAlignment="1" applyProtection="1">
      <alignment horizontal="center" vertical="center"/>
      <protection locked="0"/>
    </xf>
    <xf numFmtId="0" fontId="57" fillId="25" borderId="19" xfId="50" applyNumberFormat="1" applyFont="1" applyBorder="1" applyAlignment="1">
      <alignment horizontal="center" vertical="center"/>
      <protection/>
    </xf>
    <xf numFmtId="0" fontId="57" fillId="25" borderId="22" xfId="50" applyNumberFormat="1" applyFont="1" applyBorder="1" applyAlignment="1">
      <alignment horizontal="right" vertical="center"/>
      <protection/>
    </xf>
    <xf numFmtId="0" fontId="57" fillId="25" borderId="22" xfId="50" applyNumberFormat="1" applyFont="1" applyBorder="1" applyAlignment="1">
      <alignment horizontal="left" vertical="center"/>
      <protection/>
    </xf>
    <xf numFmtId="0" fontId="57" fillId="25" borderId="23" xfId="50" applyNumberFormat="1" applyFont="1" applyBorder="1" applyAlignment="1">
      <alignment horizontal="center" vertical="center"/>
      <protection/>
    </xf>
    <xf numFmtId="0" fontId="58" fillId="25" borderId="14" xfId="50" applyFont="1" applyBorder="1" applyAlignment="1">
      <alignment horizontal="center" vertical="top"/>
      <protection/>
    </xf>
    <xf numFmtId="0" fontId="58" fillId="25" borderId="12" xfId="50" applyFont="1" applyBorder="1" applyAlignment="1">
      <alignment horizontal="left" vertical="top"/>
      <protection/>
    </xf>
    <xf numFmtId="0" fontId="58" fillId="25" borderId="12" xfId="50" applyFont="1" applyBorder="1" applyAlignment="1">
      <alignment horizontal="center" vertical="center"/>
      <protection/>
    </xf>
    <xf numFmtId="0" fontId="59" fillId="25" borderId="12" xfId="50" applyFont="1" applyBorder="1" applyAlignment="1">
      <alignment horizontal="center" vertical="center"/>
      <protection/>
    </xf>
    <xf numFmtId="0" fontId="59" fillId="25" borderId="12" xfId="50" applyFont="1" applyBorder="1" applyAlignment="1">
      <alignment horizontal="left" vertical="center"/>
      <protection/>
    </xf>
    <xf numFmtId="0" fontId="45" fillId="25" borderId="12" xfId="50" applyFont="1" applyBorder="1" applyAlignment="1">
      <alignment horizontal="center"/>
      <protection/>
    </xf>
    <xf numFmtId="0" fontId="45" fillId="25" borderId="12" xfId="50" applyFont="1" applyBorder="1" applyAlignment="1">
      <alignment horizontal="left"/>
      <protection/>
    </xf>
    <xf numFmtId="0" fontId="45" fillId="25" borderId="15" xfId="50" applyFont="1" applyBorder="1" applyAlignment="1">
      <alignment/>
      <protection/>
    </xf>
    <xf numFmtId="0" fontId="0" fillId="35" borderId="0" xfId="0" applyFill="1" applyAlignment="1" applyProtection="1">
      <alignment/>
      <protection/>
    </xf>
    <xf numFmtId="0" fontId="57" fillId="25" borderId="0" xfId="50" applyNumberFormat="1" applyFont="1" applyBorder="1" applyAlignment="1">
      <alignment horizontal="right" vertical="center"/>
      <protection/>
    </xf>
    <xf numFmtId="0" fontId="56" fillId="25" borderId="0" xfId="50" applyNumberFormat="1" applyFont="1" applyBorder="1" applyAlignment="1">
      <alignment horizontal="center" vertical="center"/>
      <protection/>
    </xf>
    <xf numFmtId="0" fontId="54" fillId="25" borderId="0" xfId="50" applyFont="1" applyBorder="1" applyAlignment="1">
      <alignment horizontal="center"/>
      <protection/>
    </xf>
    <xf numFmtId="0" fontId="58" fillId="25" borderId="24" xfId="50" applyFont="1" applyBorder="1" applyAlignment="1">
      <alignment horizontal="center" vertical="top"/>
      <protection/>
    </xf>
    <xf numFmtId="0" fontId="58" fillId="25" borderId="13" xfId="50" applyFont="1" applyBorder="1" applyAlignment="1">
      <alignment horizontal="left" vertical="top"/>
      <protection/>
    </xf>
    <xf numFmtId="0" fontId="59" fillId="25" borderId="13" xfId="50" applyFont="1" applyBorder="1" applyAlignment="1">
      <alignment horizontal="center" vertical="center"/>
      <protection/>
    </xf>
    <xf numFmtId="0" fontId="59" fillId="25" borderId="13" xfId="50" applyFont="1" applyBorder="1" applyAlignment="1">
      <alignment horizontal="left" vertical="center"/>
      <protection/>
    </xf>
    <xf numFmtId="0" fontId="45" fillId="25" borderId="13" xfId="50" applyFont="1" applyBorder="1" applyAlignment="1">
      <alignment horizontal="center"/>
      <protection/>
    </xf>
    <xf numFmtId="0" fontId="45" fillId="25" borderId="13" xfId="50" applyFont="1" applyBorder="1" applyAlignment="1">
      <alignment horizontal="left"/>
      <protection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right"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right"/>
    </xf>
    <xf numFmtId="0" fontId="0" fillId="0" borderId="29" xfId="0" applyFill="1" applyBorder="1" applyAlignment="1">
      <alignment/>
    </xf>
    <xf numFmtId="0" fontId="50" fillId="25" borderId="30" xfId="0" applyFont="1" applyFill="1" applyBorder="1" applyAlignment="1">
      <alignment horizontal="center"/>
    </xf>
    <xf numFmtId="0" fontId="50" fillId="25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0" xfId="0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Alignment="1">
      <alignment horizontal="center" vertical="center"/>
    </xf>
    <xf numFmtId="0" fontId="60" fillId="0" borderId="31" xfId="50" applyFont="1" applyFill="1" applyBorder="1" applyAlignment="1">
      <alignment horizontal="center"/>
      <protection/>
    </xf>
    <xf numFmtId="0" fontId="60" fillId="0" borderId="32" xfId="50" applyFont="1" applyFill="1" applyBorder="1" applyAlignment="1">
      <alignment horizontal="center"/>
      <protection/>
    </xf>
    <xf numFmtId="0" fontId="60" fillId="0" borderId="33" xfId="50" applyFont="1" applyFill="1" applyBorder="1" applyAlignment="1">
      <alignment horizontal="center"/>
      <protection/>
    </xf>
    <xf numFmtId="0" fontId="60" fillId="0" borderId="31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/>
    </xf>
    <xf numFmtId="0" fontId="60" fillId="0" borderId="35" xfId="0" applyFont="1" applyFill="1" applyBorder="1" applyAlignment="1">
      <alignment horizontal="center"/>
    </xf>
    <xf numFmtId="0" fontId="60" fillId="0" borderId="36" xfId="0" applyFont="1" applyFill="1" applyBorder="1" applyAlignment="1">
      <alignment horizontal="center"/>
    </xf>
    <xf numFmtId="0" fontId="60" fillId="0" borderId="37" xfId="0" applyFont="1" applyFill="1" applyBorder="1" applyAlignment="1">
      <alignment horizontal="center"/>
    </xf>
    <xf numFmtId="0" fontId="60" fillId="0" borderId="38" xfId="0" applyFont="1" applyFill="1" applyBorder="1" applyAlignment="1">
      <alignment horizontal="center"/>
    </xf>
    <xf numFmtId="0" fontId="60" fillId="0" borderId="39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56" fillId="25" borderId="0" xfId="50" applyFont="1" applyBorder="1" applyAlignment="1">
      <alignment horizontal="center" vertical="center"/>
      <protection/>
    </xf>
    <xf numFmtId="0" fontId="57" fillId="25" borderId="0" xfId="50" applyFont="1" applyBorder="1" applyAlignment="1">
      <alignment horizontal="center" vertical="center"/>
      <protection/>
    </xf>
    <xf numFmtId="0" fontId="57" fillId="25" borderId="0" xfId="50" applyFont="1" applyBorder="1" applyAlignment="1">
      <alignment horizontal="left" vertical="center"/>
      <protection/>
    </xf>
    <xf numFmtId="0" fontId="57" fillId="25" borderId="0" xfId="50" applyFont="1" applyBorder="1" applyAlignment="1">
      <alignment horizontal="right" vertical="center"/>
      <protection/>
    </xf>
    <xf numFmtId="0" fontId="57" fillId="25" borderId="0" xfId="50" applyNumberFormat="1" applyFont="1" applyBorder="1" applyAlignment="1">
      <alignment horizontal="left" vertical="center"/>
      <protection/>
    </xf>
    <xf numFmtId="0" fontId="57" fillId="25" borderId="42" xfId="50" applyNumberFormat="1" applyFont="1" applyBorder="1" applyAlignment="1">
      <alignment horizontal="center" vertical="center"/>
      <protection/>
    </xf>
    <xf numFmtId="0" fontId="50" fillId="25" borderId="43" xfId="50" applyFont="1" applyBorder="1" applyAlignment="1">
      <alignment horizontal="center"/>
      <protection/>
    </xf>
    <xf numFmtId="0" fontId="56" fillId="25" borderId="22" xfId="50" applyNumberFormat="1" applyFont="1" applyBorder="1" applyAlignment="1">
      <alignment horizontal="center" vertical="center"/>
      <protection/>
    </xf>
    <xf numFmtId="0" fontId="57" fillId="25" borderId="22" xfId="50" applyNumberFormat="1" applyFont="1" applyBorder="1" applyAlignment="1">
      <alignment horizontal="center"/>
      <protection/>
    </xf>
    <xf numFmtId="0" fontId="57" fillId="25" borderId="44" xfId="50" applyNumberFormat="1" applyFont="1" applyBorder="1" applyAlignment="1" applyProtection="1">
      <alignment horizontal="center"/>
      <protection locked="0"/>
    </xf>
    <xf numFmtId="0" fontId="50" fillId="25" borderId="45" xfId="50" applyFont="1" applyBorder="1" applyAlignment="1">
      <alignment horizontal="center"/>
      <protection/>
    </xf>
    <xf numFmtId="0" fontId="57" fillId="25" borderId="19" xfId="50" applyNumberFormat="1" applyFont="1" applyBorder="1" applyAlignment="1">
      <alignment horizontal="right" vertical="center"/>
      <protection/>
    </xf>
    <xf numFmtId="0" fontId="57" fillId="25" borderId="19" xfId="50" applyNumberFormat="1" applyFont="1" applyBorder="1" applyAlignment="1">
      <alignment horizontal="left" vertical="center"/>
      <protection/>
    </xf>
    <xf numFmtId="0" fontId="57" fillId="25" borderId="45" xfId="50" applyNumberFormat="1" applyFont="1" applyBorder="1" applyAlignment="1">
      <alignment horizontal="center" vertical="center"/>
      <protection/>
    </xf>
    <xf numFmtId="0" fontId="50" fillId="25" borderId="46" xfId="50" applyFont="1" applyBorder="1" applyAlignment="1">
      <alignment horizontal="center"/>
      <protection/>
    </xf>
    <xf numFmtId="0" fontId="56" fillId="34" borderId="47" xfId="0" applyNumberFormat="1" applyFont="1" applyFill="1" applyBorder="1" applyAlignment="1">
      <alignment horizontal="center" vertical="center"/>
    </xf>
    <xf numFmtId="0" fontId="57" fillId="25" borderId="48" xfId="50" applyNumberFormat="1" applyFont="1" applyBorder="1" applyAlignment="1" applyProtection="1">
      <alignment horizontal="center" vertical="center"/>
      <protection locked="0"/>
    </xf>
    <xf numFmtId="0" fontId="50" fillId="25" borderId="49" xfId="50" applyFont="1" applyBorder="1" applyAlignment="1">
      <alignment horizontal="center"/>
      <protection/>
    </xf>
    <xf numFmtId="0" fontId="56" fillId="34" borderId="50" xfId="0" applyNumberFormat="1" applyFont="1" applyFill="1" applyBorder="1" applyAlignment="1">
      <alignment horizontal="center" vertical="center"/>
    </xf>
    <xf numFmtId="0" fontId="56" fillId="34" borderId="51" xfId="0" applyNumberFormat="1" applyFont="1" applyFill="1" applyBorder="1" applyAlignment="1">
      <alignment horizontal="center" vertical="center"/>
    </xf>
    <xf numFmtId="0" fontId="57" fillId="25" borderId="50" xfId="50" applyNumberFormat="1" applyFont="1" applyBorder="1" applyAlignment="1">
      <alignment horizontal="right" vertical="center"/>
      <protection/>
    </xf>
    <xf numFmtId="0" fontId="57" fillId="25" borderId="50" xfId="50" applyNumberFormat="1" applyFont="1" applyBorder="1" applyAlignment="1">
      <alignment horizontal="center" vertical="center"/>
      <protection/>
    </xf>
    <xf numFmtId="0" fontId="57" fillId="25" borderId="50" xfId="50" applyNumberFormat="1" applyFont="1" applyBorder="1" applyAlignment="1">
      <alignment horizontal="left" vertical="center"/>
      <protection/>
    </xf>
    <xf numFmtId="0" fontId="57" fillId="25" borderId="52" xfId="50" applyNumberFormat="1" applyFont="1" applyBorder="1" applyAlignment="1">
      <alignment horizontal="center" vertical="center"/>
      <protection/>
    </xf>
    <xf numFmtId="0" fontId="57" fillId="25" borderId="53" xfId="50" applyNumberFormat="1" applyFont="1" applyBorder="1" applyAlignment="1" applyProtection="1">
      <alignment horizontal="center" vertical="center"/>
      <protection locked="0"/>
    </xf>
    <xf numFmtId="0" fontId="56" fillId="25" borderId="50" xfId="50" applyNumberFormat="1" applyFont="1" applyBorder="1" applyAlignment="1">
      <alignment horizontal="center" vertical="center"/>
      <protection/>
    </xf>
    <xf numFmtId="0" fontId="56" fillId="34" borderId="0" xfId="0" applyNumberFormat="1" applyFont="1" applyFill="1" applyBorder="1" applyAlignment="1">
      <alignment horizontal="center" vertical="center"/>
    </xf>
    <xf numFmtId="0" fontId="56" fillId="36" borderId="54" xfId="0" applyNumberFormat="1" applyFont="1" applyFill="1" applyBorder="1" applyAlignment="1">
      <alignment horizontal="center" vertical="center"/>
    </xf>
    <xf numFmtId="0" fontId="56" fillId="36" borderId="55" xfId="0" applyNumberFormat="1" applyFont="1" applyFill="1" applyBorder="1" applyAlignment="1">
      <alignment horizontal="center" vertical="center"/>
    </xf>
    <xf numFmtId="0" fontId="56" fillId="36" borderId="56" xfId="0" applyNumberFormat="1" applyFont="1" applyFill="1" applyBorder="1" applyAlignment="1">
      <alignment horizontal="center" vertical="center"/>
    </xf>
    <xf numFmtId="0" fontId="56" fillId="34" borderId="19" xfId="0" applyNumberFormat="1" applyFont="1" applyFill="1" applyBorder="1" applyAlignment="1">
      <alignment horizontal="center" vertical="center"/>
    </xf>
    <xf numFmtId="0" fontId="56" fillId="36" borderId="57" xfId="0" applyNumberFormat="1" applyFont="1" applyFill="1" applyBorder="1" applyAlignment="1">
      <alignment horizontal="center" vertical="center"/>
    </xf>
    <xf numFmtId="0" fontId="56" fillId="36" borderId="58" xfId="0" applyNumberFormat="1" applyFont="1" applyFill="1" applyBorder="1" applyAlignment="1">
      <alignment horizontal="center" vertical="center"/>
    </xf>
    <xf numFmtId="0" fontId="56" fillId="34" borderId="22" xfId="50" applyNumberFormat="1" applyFont="1" applyFill="1" applyBorder="1" applyAlignment="1">
      <alignment horizontal="center"/>
      <protection/>
    </xf>
    <xf numFmtId="0" fontId="56" fillId="36" borderId="59" xfId="0" applyNumberFormat="1" applyFont="1" applyFill="1" applyBorder="1" applyAlignment="1">
      <alignment horizontal="center" vertical="center"/>
    </xf>
    <xf numFmtId="0" fontId="56" fillId="36" borderId="60" xfId="0" applyNumberFormat="1" applyFont="1" applyFill="1" applyBorder="1" applyAlignment="1">
      <alignment horizontal="center" vertical="center"/>
    </xf>
    <xf numFmtId="0" fontId="57" fillId="25" borderId="61" xfId="0" applyFont="1" applyFill="1" applyBorder="1" applyAlignment="1" applyProtection="1">
      <alignment horizontal="left" indent="1"/>
      <protection locked="0"/>
    </xf>
    <xf numFmtId="0" fontId="57" fillId="25" borderId="62" xfId="0" applyFont="1" applyFill="1" applyBorder="1" applyAlignment="1" applyProtection="1">
      <alignment horizontal="left" indent="1"/>
      <protection locked="0"/>
    </xf>
    <xf numFmtId="0" fontId="57" fillId="25" borderId="63" xfId="0" applyFont="1" applyFill="1" applyBorder="1" applyAlignment="1" applyProtection="1">
      <alignment horizontal="left" indent="1"/>
      <protection locked="0"/>
    </xf>
    <xf numFmtId="0" fontId="57" fillId="25" borderId="64" xfId="0" applyFont="1" applyFill="1" applyBorder="1" applyAlignment="1" applyProtection="1">
      <alignment horizontal="left" indent="1"/>
      <protection locked="0"/>
    </xf>
    <xf numFmtId="0" fontId="56" fillId="36" borderId="65" xfId="0" applyNumberFormat="1" applyFont="1" applyFill="1" applyBorder="1" applyAlignment="1">
      <alignment horizontal="center" vertical="center"/>
    </xf>
    <xf numFmtId="0" fontId="56" fillId="36" borderId="66" xfId="0" applyNumberFormat="1" applyFont="1" applyFill="1" applyBorder="1" applyAlignment="1">
      <alignment horizontal="center" vertical="center"/>
    </xf>
    <xf numFmtId="0" fontId="56" fillId="36" borderId="67" xfId="0" applyNumberFormat="1" applyFont="1" applyFill="1" applyBorder="1" applyAlignment="1">
      <alignment horizontal="center" vertical="center"/>
    </xf>
    <xf numFmtId="0" fontId="56" fillId="34" borderId="68" xfId="50" applyNumberFormat="1" applyFont="1" applyFill="1" applyBorder="1" applyAlignment="1">
      <alignment horizontal="center"/>
      <protection/>
    </xf>
    <xf numFmtId="0" fontId="56" fillId="25" borderId="69" xfId="50" applyNumberFormat="1" applyFont="1" applyBorder="1" applyAlignment="1">
      <alignment horizontal="center" vertical="center"/>
      <protection/>
    </xf>
    <xf numFmtId="0" fontId="60" fillId="0" borderId="70" xfId="0" applyFont="1" applyFill="1" applyBorder="1" applyAlignment="1">
      <alignment horizontal="center" vertical="center"/>
    </xf>
    <xf numFmtId="0" fontId="0" fillId="0" borderId="70" xfId="0" applyFill="1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0" fontId="0" fillId="37" borderId="0" xfId="0" applyFill="1" applyAlignment="1">
      <alignment/>
    </xf>
    <xf numFmtId="49" fontId="54" fillId="25" borderId="24" xfId="34" applyNumberFormat="1" applyFont="1" applyFill="1" applyBorder="1" applyAlignment="1">
      <alignment horizontal="center"/>
    </xf>
    <xf numFmtId="0" fontId="54" fillId="25" borderId="24" xfId="0" applyNumberFormat="1" applyFont="1" applyFill="1" applyBorder="1" applyAlignment="1">
      <alignment horizontal="center"/>
    </xf>
    <xf numFmtId="0" fontId="54" fillId="25" borderId="13" xfId="0" applyNumberFormat="1" applyFont="1" applyFill="1" applyBorder="1" applyAlignment="1">
      <alignment horizontal="center"/>
    </xf>
    <xf numFmtId="0" fontId="54" fillId="25" borderId="71" xfId="0" applyNumberFormat="1" applyFont="1" applyFill="1" applyBorder="1" applyAlignment="1">
      <alignment horizontal="center"/>
    </xf>
    <xf numFmtId="0" fontId="54" fillId="25" borderId="13" xfId="0" applyNumberFormat="1" applyFont="1" applyFill="1" applyBorder="1" applyAlignment="1" applyProtection="1">
      <alignment horizontal="center" vertical="center"/>
      <protection locked="0"/>
    </xf>
    <xf numFmtId="0" fontId="54" fillId="25" borderId="13" xfId="0" applyNumberFormat="1" applyFont="1" applyFill="1" applyBorder="1" applyAlignment="1" applyProtection="1">
      <alignment horizontal="center" vertical="center"/>
      <protection/>
    </xf>
    <xf numFmtId="0" fontId="54" fillId="25" borderId="71" xfId="0" applyNumberFormat="1" applyFont="1" applyFill="1" applyBorder="1" applyAlignment="1" applyProtection="1">
      <alignment horizontal="center" vertical="center"/>
      <protection locked="0"/>
    </xf>
    <xf numFmtId="0" fontId="50" fillId="38" borderId="72" xfId="0" applyFont="1" applyFill="1" applyBorder="1" applyAlignment="1">
      <alignment/>
    </xf>
    <xf numFmtId="0" fontId="51" fillId="38" borderId="73" xfId="0" applyFont="1" applyFill="1" applyBorder="1" applyAlignment="1">
      <alignment/>
    </xf>
    <xf numFmtId="0" fontId="55" fillId="25" borderId="74" xfId="50" applyNumberFormat="1" applyFont="1" applyBorder="1" applyAlignment="1">
      <alignment horizontal="center" vertical="center"/>
      <protection/>
    </xf>
    <xf numFmtId="0" fontId="54" fillId="25" borderId="75" xfId="50" applyNumberFormat="1" applyFont="1" applyBorder="1" applyAlignment="1">
      <alignment horizontal="center" vertical="center"/>
      <protection/>
    </xf>
    <xf numFmtId="49" fontId="54" fillId="25" borderId="24" xfId="0" applyNumberFormat="1" applyFont="1" applyFill="1" applyBorder="1" applyAlignment="1">
      <alignment horizontal="center"/>
    </xf>
    <xf numFmtId="0" fontId="50" fillId="25" borderId="76" xfId="0" applyFont="1" applyFill="1" applyBorder="1" applyAlignment="1">
      <alignment horizontal="center"/>
    </xf>
    <xf numFmtId="0" fontId="56" fillId="38" borderId="77" xfId="0" applyNumberFormat="1" applyFont="1" applyFill="1" applyBorder="1" applyAlignment="1">
      <alignment horizontal="center" vertical="center"/>
    </xf>
    <xf numFmtId="0" fontId="56" fillId="38" borderId="78" xfId="0" applyNumberFormat="1" applyFont="1" applyFill="1" applyBorder="1" applyAlignment="1">
      <alignment horizontal="center" vertical="center"/>
    </xf>
    <xf numFmtId="0" fontId="56" fillId="25" borderId="79" xfId="0" applyNumberFormat="1" applyFont="1" applyFill="1" applyBorder="1" applyAlignment="1">
      <alignment horizontal="center" vertical="center"/>
    </xf>
    <xf numFmtId="0" fontId="56" fillId="36" borderId="80" xfId="0" applyNumberFormat="1" applyFont="1" applyFill="1" applyBorder="1" applyAlignment="1">
      <alignment horizontal="center" vertical="center"/>
    </xf>
    <xf numFmtId="0" fontId="56" fillId="36" borderId="81" xfId="0" applyNumberFormat="1" applyFont="1" applyFill="1" applyBorder="1" applyAlignment="1">
      <alignment horizontal="center" vertical="center"/>
    </xf>
    <xf numFmtId="0" fontId="57" fillId="25" borderId="82" xfId="50" applyNumberFormat="1" applyFont="1" applyBorder="1" applyAlignment="1">
      <alignment horizontal="right" vertical="center"/>
      <protection/>
    </xf>
    <xf numFmtId="0" fontId="57" fillId="25" borderId="83" xfId="50" applyNumberFormat="1" applyFont="1" applyBorder="1" applyAlignment="1">
      <alignment horizontal="center" vertical="center"/>
      <protection/>
    </xf>
    <xf numFmtId="0" fontId="57" fillId="25" borderId="84" xfId="50" applyNumberFormat="1" applyFont="1" applyBorder="1" applyAlignment="1">
      <alignment horizontal="left" vertical="center"/>
      <protection/>
    </xf>
    <xf numFmtId="0" fontId="57" fillId="25" borderId="85" xfId="50" applyNumberFormat="1" applyFont="1" applyBorder="1" applyAlignment="1">
      <alignment horizontal="center" vertical="center"/>
      <protection/>
    </xf>
    <xf numFmtId="0" fontId="57" fillId="25" borderId="86" xfId="50" applyNumberFormat="1" applyFont="1" applyBorder="1" applyAlignment="1" applyProtection="1">
      <alignment horizontal="center" vertical="center"/>
      <protection locked="0"/>
    </xf>
    <xf numFmtId="0" fontId="50" fillId="25" borderId="87" xfId="0" applyFont="1" applyFill="1" applyBorder="1" applyAlignment="1">
      <alignment horizontal="center"/>
    </xf>
    <xf numFmtId="0" fontId="56" fillId="25" borderId="88" xfId="0" applyNumberFormat="1" applyFont="1" applyFill="1" applyBorder="1" applyAlignment="1">
      <alignment horizontal="center" vertical="center"/>
    </xf>
    <xf numFmtId="0" fontId="56" fillId="36" borderId="89" xfId="0" applyNumberFormat="1" applyFont="1" applyFill="1" applyBorder="1" applyAlignment="1">
      <alignment horizontal="center" vertical="center"/>
    </xf>
    <xf numFmtId="0" fontId="56" fillId="38" borderId="90" xfId="0" applyNumberFormat="1" applyFont="1" applyFill="1" applyBorder="1" applyAlignment="1">
      <alignment horizontal="center" vertical="center"/>
    </xf>
    <xf numFmtId="0" fontId="56" fillId="38" borderId="91" xfId="0" applyNumberFormat="1" applyFont="1" applyFill="1" applyBorder="1" applyAlignment="1">
      <alignment horizontal="center" vertical="center"/>
    </xf>
    <xf numFmtId="0" fontId="56" fillId="25" borderId="90" xfId="0" applyNumberFormat="1" applyFont="1" applyFill="1" applyBorder="1" applyAlignment="1">
      <alignment horizontal="center" vertical="center"/>
    </xf>
    <xf numFmtId="0" fontId="56" fillId="36" borderId="92" xfId="0" applyNumberFormat="1" applyFont="1" applyFill="1" applyBorder="1" applyAlignment="1">
      <alignment horizontal="center" vertical="center"/>
    </xf>
    <xf numFmtId="0" fontId="57" fillId="25" borderId="88" xfId="50" applyNumberFormat="1" applyFont="1" applyBorder="1" applyAlignment="1">
      <alignment horizontal="right" vertical="center"/>
      <protection/>
    </xf>
    <xf numFmtId="0" fontId="57" fillId="25" borderId="93" xfId="50" applyNumberFormat="1" applyFont="1" applyBorder="1" applyAlignment="1">
      <alignment horizontal="center" vertical="center"/>
      <protection/>
    </xf>
    <xf numFmtId="0" fontId="57" fillId="25" borderId="91" xfId="50" applyNumberFormat="1" applyFont="1" applyBorder="1" applyAlignment="1">
      <alignment horizontal="left" vertical="center"/>
      <protection/>
    </xf>
    <xf numFmtId="0" fontId="57" fillId="25" borderId="94" xfId="50" applyNumberFormat="1" applyFont="1" applyBorder="1" applyAlignment="1">
      <alignment horizontal="center" vertical="center"/>
      <protection/>
    </xf>
    <xf numFmtId="0" fontId="57" fillId="25" borderId="95" xfId="50" applyNumberFormat="1" applyFont="1" applyBorder="1" applyAlignment="1" applyProtection="1">
      <alignment horizontal="center" vertical="center"/>
      <protection locked="0"/>
    </xf>
    <xf numFmtId="0" fontId="56" fillId="38" borderId="93" xfId="0" applyNumberFormat="1" applyFont="1" applyFill="1" applyBorder="1" applyAlignment="1">
      <alignment horizontal="center" vertical="center"/>
    </xf>
    <xf numFmtId="0" fontId="56" fillId="25" borderId="77" xfId="0" applyNumberFormat="1" applyFont="1" applyFill="1" applyBorder="1" applyAlignment="1">
      <alignment horizontal="center" vertical="center"/>
    </xf>
    <xf numFmtId="0" fontId="57" fillId="25" borderId="93" xfId="50" applyNumberFormat="1" applyFont="1" applyBorder="1" applyAlignment="1">
      <alignment horizontal="center"/>
      <protection/>
    </xf>
    <xf numFmtId="0" fontId="57" fillId="25" borderId="95" xfId="50" applyNumberFormat="1" applyFont="1" applyBorder="1" applyAlignment="1" applyProtection="1">
      <alignment horizontal="center"/>
      <protection locked="0"/>
    </xf>
    <xf numFmtId="0" fontId="50" fillId="25" borderId="96" xfId="0" applyFont="1" applyFill="1" applyBorder="1" applyAlignment="1">
      <alignment horizontal="center"/>
    </xf>
    <xf numFmtId="0" fontId="57" fillId="25" borderId="97" xfId="0" applyFont="1" applyFill="1" applyBorder="1" applyAlignment="1" applyProtection="1">
      <alignment horizontal="left" indent="1"/>
      <protection locked="0"/>
    </xf>
    <xf numFmtId="0" fontId="56" fillId="25" borderId="98" xfId="0" applyNumberFormat="1" applyFont="1" applyFill="1" applyBorder="1" applyAlignment="1">
      <alignment horizontal="center" vertical="center"/>
    </xf>
    <xf numFmtId="0" fontId="56" fillId="36" borderId="99" xfId="0" applyNumberFormat="1" applyFont="1" applyFill="1" applyBorder="1" applyAlignment="1">
      <alignment horizontal="center" vertical="center"/>
    </xf>
    <xf numFmtId="0" fontId="56" fillId="25" borderId="100" xfId="0" applyNumberFormat="1" applyFont="1" applyFill="1" applyBorder="1" applyAlignment="1">
      <alignment horizontal="center" vertical="center"/>
    </xf>
    <xf numFmtId="0" fontId="56" fillId="38" borderId="100" xfId="0" applyNumberFormat="1" applyFont="1" applyFill="1" applyBorder="1" applyAlignment="1">
      <alignment horizontal="center" vertical="center"/>
    </xf>
    <xf numFmtId="0" fontId="56" fillId="38" borderId="97" xfId="0" applyNumberFormat="1" applyFont="1" applyFill="1" applyBorder="1" applyAlignment="1">
      <alignment horizontal="center" vertical="center"/>
    </xf>
    <xf numFmtId="0" fontId="57" fillId="25" borderId="98" xfId="50" applyNumberFormat="1" applyFont="1" applyBorder="1" applyAlignment="1">
      <alignment horizontal="right" vertical="center"/>
      <protection/>
    </xf>
    <xf numFmtId="0" fontId="57" fillId="25" borderId="101" xfId="50" applyNumberFormat="1" applyFont="1" applyBorder="1" applyAlignment="1">
      <alignment horizontal="center"/>
      <protection/>
    </xf>
    <xf numFmtId="0" fontId="57" fillId="25" borderId="102" xfId="50" applyNumberFormat="1" applyFont="1" applyBorder="1" applyAlignment="1">
      <alignment horizontal="left" vertical="center"/>
      <protection/>
    </xf>
    <xf numFmtId="0" fontId="57" fillId="25" borderId="103" xfId="50" applyNumberFormat="1" applyFont="1" applyBorder="1" applyAlignment="1">
      <alignment horizontal="center" vertical="center"/>
      <protection/>
    </xf>
    <xf numFmtId="0" fontId="57" fillId="25" borderId="104" xfId="50" applyNumberFormat="1" applyFont="1" applyBorder="1" applyAlignment="1" applyProtection="1">
      <alignment horizontal="center"/>
      <protection locked="0"/>
    </xf>
    <xf numFmtId="0" fontId="58" fillId="25" borderId="13" xfId="50" applyFont="1" applyBorder="1" applyAlignment="1">
      <alignment horizontal="center"/>
      <protection/>
    </xf>
    <xf numFmtId="0" fontId="0" fillId="25" borderId="71" xfId="50" applyFont="1" applyBorder="1" applyAlignment="1">
      <alignment horizontal="left"/>
      <protection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0" fillId="41" borderId="0" xfId="0" applyFill="1" applyAlignment="1">
      <alignment/>
    </xf>
    <xf numFmtId="0" fontId="58" fillId="25" borderId="105" xfId="50" applyFont="1" applyBorder="1" applyAlignment="1">
      <alignment horizontal="center" vertical="top"/>
      <protection/>
    </xf>
    <xf numFmtId="0" fontId="58" fillId="25" borderId="106" xfId="50" applyFont="1" applyBorder="1" applyAlignment="1">
      <alignment horizontal="left" vertical="top"/>
      <protection/>
    </xf>
    <xf numFmtId="0" fontId="59" fillId="25" borderId="106" xfId="50" applyFont="1" applyBorder="1" applyAlignment="1">
      <alignment horizontal="center" vertical="center"/>
      <protection/>
    </xf>
    <xf numFmtId="0" fontId="59" fillId="25" borderId="106" xfId="50" applyFont="1" applyBorder="1" applyAlignment="1">
      <alignment horizontal="left" vertical="center"/>
      <protection/>
    </xf>
    <xf numFmtId="0" fontId="0" fillId="25" borderId="106" xfId="50" applyFont="1" applyBorder="1" applyAlignment="1">
      <alignment/>
      <protection/>
    </xf>
    <xf numFmtId="0" fontId="45" fillId="25" borderId="106" xfId="50" applyFont="1" applyBorder="1" applyAlignment="1">
      <alignment horizontal="center"/>
      <protection/>
    </xf>
    <xf numFmtId="0" fontId="45" fillId="25" borderId="106" xfId="50" applyFont="1" applyBorder="1" applyAlignment="1">
      <alignment horizontal="left"/>
      <protection/>
    </xf>
    <xf numFmtId="0" fontId="58" fillId="25" borderId="107" xfId="50" applyFont="1" applyBorder="1" applyAlignment="1">
      <alignment horizontal="center" vertical="top"/>
      <protection/>
    </xf>
    <xf numFmtId="0" fontId="58" fillId="25" borderId="108" xfId="50" applyFont="1" applyBorder="1" applyAlignment="1">
      <alignment horizontal="left" vertical="top"/>
      <protection/>
    </xf>
    <xf numFmtId="0" fontId="58" fillId="25" borderId="108" xfId="50" applyFont="1" applyBorder="1" applyAlignment="1">
      <alignment horizontal="center"/>
      <protection/>
    </xf>
    <xf numFmtId="0" fontId="59" fillId="25" borderId="108" xfId="50" applyFont="1" applyBorder="1" applyAlignment="1">
      <alignment horizontal="center" vertical="center"/>
      <protection/>
    </xf>
    <xf numFmtId="0" fontId="59" fillId="25" borderId="108" xfId="50" applyFont="1" applyBorder="1" applyAlignment="1">
      <alignment horizontal="left" vertical="center"/>
      <protection/>
    </xf>
    <xf numFmtId="0" fontId="0" fillId="25" borderId="108" xfId="50" applyFont="1" applyBorder="1" applyAlignment="1">
      <alignment/>
      <protection/>
    </xf>
    <xf numFmtId="0" fontId="45" fillId="25" borderId="108" xfId="50" applyFont="1" applyBorder="1" applyAlignment="1">
      <alignment horizontal="center"/>
      <protection/>
    </xf>
    <xf numFmtId="0" fontId="45" fillId="25" borderId="108" xfId="50" applyFont="1" applyBorder="1" applyAlignment="1">
      <alignment horizontal="left"/>
      <protection/>
    </xf>
    <xf numFmtId="0" fontId="0" fillId="25" borderId="109" xfId="50" applyFont="1" applyBorder="1" applyAlignment="1">
      <alignment horizontal="left"/>
      <protection/>
    </xf>
    <xf numFmtId="0" fontId="54" fillId="25" borderId="108" xfId="50" applyFont="1" applyBorder="1" applyAlignment="1">
      <alignment horizontal="center"/>
      <protection/>
    </xf>
    <xf numFmtId="0" fontId="54" fillId="25" borderId="108" xfId="50" applyFont="1" applyBorder="1" applyAlignment="1">
      <alignment horizontal="center" vertical="center"/>
      <protection/>
    </xf>
    <xf numFmtId="0" fontId="54" fillId="25" borderId="109" xfId="50" applyFont="1" applyBorder="1" applyAlignment="1">
      <alignment horizontal="center" vertical="center"/>
      <protection/>
    </xf>
    <xf numFmtId="0" fontId="54" fillId="25" borderId="0" xfId="50" applyFont="1" applyBorder="1" applyAlignment="1">
      <alignment horizontal="center" vertical="center"/>
      <protection/>
    </xf>
    <xf numFmtId="0" fontId="54" fillId="25" borderId="110" xfId="50" applyFont="1" applyBorder="1" applyAlignment="1">
      <alignment horizontal="center"/>
      <protection/>
    </xf>
    <xf numFmtId="0" fontId="54" fillId="25" borderId="110" xfId="50" applyFont="1" applyBorder="1" applyAlignment="1">
      <alignment horizontal="center" vertical="center"/>
      <protection/>
    </xf>
    <xf numFmtId="0" fontId="54" fillId="25" borderId="111" xfId="50" applyFont="1" applyBorder="1" applyAlignment="1">
      <alignment horizontal="center" vertical="center"/>
      <protection/>
    </xf>
    <xf numFmtId="0" fontId="54" fillId="25" borderId="112" xfId="50" applyFont="1" applyBorder="1" applyAlignment="1">
      <alignment horizontal="center"/>
      <protection/>
    </xf>
    <xf numFmtId="0" fontId="54" fillId="25" borderId="113" xfId="50" applyFont="1" applyBorder="1" applyAlignment="1">
      <alignment horizontal="center"/>
      <protection/>
    </xf>
    <xf numFmtId="0" fontId="54" fillId="25" borderId="114" xfId="50" applyFont="1" applyBorder="1" applyAlignment="1">
      <alignment horizontal="center"/>
      <protection/>
    </xf>
    <xf numFmtId="0" fontId="54" fillId="25" borderId="107" xfId="50" applyFont="1" applyBorder="1" applyAlignment="1">
      <alignment horizontal="center" vertical="center"/>
      <protection/>
    </xf>
    <xf numFmtId="0" fontId="54" fillId="25" borderId="115" xfId="50" applyFont="1" applyBorder="1" applyAlignment="1">
      <alignment horizontal="center" vertical="center"/>
      <protection/>
    </xf>
    <xf numFmtId="0" fontId="54" fillId="25" borderId="116" xfId="50" applyFont="1" applyBorder="1" applyAlignment="1">
      <alignment horizontal="center" vertical="center"/>
      <protection/>
    </xf>
    <xf numFmtId="0" fontId="54" fillId="25" borderId="117" xfId="50" applyFont="1" applyBorder="1" applyAlignment="1">
      <alignment horizontal="center" vertical="center"/>
      <protection/>
    </xf>
    <xf numFmtId="0" fontId="56" fillId="25" borderId="118" xfId="50" applyFont="1" applyBorder="1" applyAlignment="1">
      <alignment horizontal="center" vertical="center"/>
      <protection/>
    </xf>
    <xf numFmtId="0" fontId="56" fillId="25" borderId="119" xfId="50" applyFont="1" applyBorder="1" applyAlignment="1">
      <alignment horizontal="center" vertical="center"/>
      <protection/>
    </xf>
    <xf numFmtId="0" fontId="56" fillId="25" borderId="120" xfId="50" applyFont="1" applyBorder="1" applyAlignment="1">
      <alignment horizontal="center" vertical="center"/>
      <protection/>
    </xf>
    <xf numFmtId="0" fontId="57" fillId="25" borderId="119" xfId="50" applyFont="1" applyBorder="1" applyAlignment="1">
      <alignment horizontal="right" vertical="center"/>
      <protection/>
    </xf>
    <xf numFmtId="0" fontId="57" fillId="25" borderId="119" xfId="50" applyFont="1" applyBorder="1" applyAlignment="1">
      <alignment horizontal="center" vertical="center"/>
      <protection/>
    </xf>
    <xf numFmtId="0" fontId="57" fillId="25" borderId="119" xfId="50" applyFont="1" applyBorder="1" applyAlignment="1">
      <alignment horizontal="center"/>
      <protection/>
    </xf>
    <xf numFmtId="0" fontId="56" fillId="25" borderId="121" xfId="50" applyFont="1" applyBorder="1" applyAlignment="1">
      <alignment horizontal="center" vertical="center"/>
      <protection/>
    </xf>
    <xf numFmtId="0" fontId="56" fillId="25" borderId="122" xfId="50" applyFont="1" applyBorder="1" applyAlignment="1">
      <alignment horizontal="center" vertical="center"/>
      <protection/>
    </xf>
    <xf numFmtId="0" fontId="56" fillId="25" borderId="123" xfId="50" applyFont="1" applyBorder="1" applyAlignment="1">
      <alignment horizontal="center" vertical="center"/>
      <protection/>
    </xf>
    <xf numFmtId="0" fontId="56" fillId="25" borderId="124" xfId="50" applyFont="1" applyBorder="1" applyAlignment="1">
      <alignment horizontal="center" vertical="center"/>
      <protection/>
    </xf>
    <xf numFmtId="0" fontId="56" fillId="25" borderId="125" xfId="50" applyFont="1" applyBorder="1" applyAlignment="1">
      <alignment horizontal="center" vertical="center"/>
      <protection/>
    </xf>
    <xf numFmtId="0" fontId="56" fillId="25" borderId="126" xfId="50" applyFont="1" applyBorder="1" applyAlignment="1">
      <alignment horizontal="center" vertical="center"/>
      <protection/>
    </xf>
    <xf numFmtId="0" fontId="57" fillId="25" borderId="119" xfId="50" applyFont="1" applyBorder="1" applyAlignment="1">
      <alignment horizontal="left" vertical="center"/>
      <protection/>
    </xf>
    <xf numFmtId="0" fontId="57" fillId="25" borderId="127" xfId="50" applyFont="1" applyBorder="1" applyAlignment="1">
      <alignment horizontal="center" vertical="center"/>
      <protection/>
    </xf>
    <xf numFmtId="0" fontId="57" fillId="25" borderId="128" xfId="50" applyFont="1" applyBorder="1" applyAlignment="1">
      <alignment horizontal="center" vertical="center"/>
      <protection/>
    </xf>
    <xf numFmtId="0" fontId="55" fillId="25" borderId="129" xfId="50" applyFont="1" applyBorder="1" applyAlignment="1">
      <alignment horizontal="center" vertical="center"/>
      <protection/>
    </xf>
    <xf numFmtId="0" fontId="54" fillId="25" borderId="130" xfId="50" applyFont="1" applyBorder="1" applyAlignment="1">
      <alignment horizontal="center" vertical="center"/>
      <protection/>
    </xf>
    <xf numFmtId="0" fontId="57" fillId="25" borderId="116" xfId="50" applyFont="1" applyBorder="1" applyAlignment="1">
      <alignment horizontal="center" vertical="center"/>
      <protection/>
    </xf>
    <xf numFmtId="0" fontId="57" fillId="25" borderId="131" xfId="50" applyFont="1" applyBorder="1" applyAlignment="1">
      <alignment horizontal="center" vertical="center"/>
      <protection/>
    </xf>
    <xf numFmtId="0" fontId="57" fillId="25" borderId="131" xfId="50" applyFont="1" applyBorder="1" applyAlignment="1">
      <alignment horizontal="center"/>
      <protection/>
    </xf>
    <xf numFmtId="0" fontId="56" fillId="25" borderId="110" xfId="50" applyFont="1" applyBorder="1" applyAlignment="1">
      <alignment horizontal="center" vertical="center"/>
      <protection/>
    </xf>
    <xf numFmtId="0" fontId="56" fillId="25" borderId="132" xfId="50" applyFont="1" applyBorder="1" applyAlignment="1">
      <alignment horizontal="center" vertical="center"/>
      <protection/>
    </xf>
    <xf numFmtId="0" fontId="56" fillId="25" borderId="133" xfId="50" applyFont="1" applyBorder="1" applyAlignment="1">
      <alignment horizontal="center" vertical="center"/>
      <protection/>
    </xf>
    <xf numFmtId="0" fontId="56" fillId="25" borderId="134" xfId="50" applyFont="1" applyBorder="1" applyAlignment="1">
      <alignment horizontal="center" vertical="center"/>
      <protection/>
    </xf>
    <xf numFmtId="0" fontId="57" fillId="25" borderId="110" xfId="50" applyFont="1" applyBorder="1" applyAlignment="1">
      <alignment horizontal="right" vertical="center"/>
      <protection/>
    </xf>
    <xf numFmtId="0" fontId="57" fillId="25" borderId="110" xfId="50" applyFont="1" applyBorder="1" applyAlignment="1">
      <alignment horizontal="center"/>
      <protection/>
    </xf>
    <xf numFmtId="0" fontId="57" fillId="25" borderId="110" xfId="50" applyFont="1" applyBorder="1" applyAlignment="1">
      <alignment horizontal="left" vertical="center"/>
      <protection/>
    </xf>
    <xf numFmtId="0" fontId="57" fillId="25" borderId="135" xfId="50" applyFont="1" applyBorder="1" applyAlignment="1">
      <alignment horizontal="center" vertical="center"/>
      <protection/>
    </xf>
    <xf numFmtId="0" fontId="57" fillId="25" borderId="111" xfId="50" applyFont="1" applyBorder="1" applyAlignment="1">
      <alignment horizontal="center"/>
      <protection/>
    </xf>
    <xf numFmtId="0" fontId="56" fillId="39" borderId="0" xfId="50" applyFont="1" applyFill="1" applyBorder="1" applyAlignment="1">
      <alignment horizontal="center" vertical="center"/>
      <protection/>
    </xf>
    <xf numFmtId="0" fontId="56" fillId="39" borderId="125" xfId="50" applyFont="1" applyFill="1" applyBorder="1" applyAlignment="1">
      <alignment horizontal="center" vertical="center"/>
      <protection/>
    </xf>
    <xf numFmtId="0" fontId="56" fillId="39" borderId="136" xfId="50" applyFont="1" applyFill="1" applyBorder="1" applyAlignment="1">
      <alignment horizontal="center" vertical="center"/>
      <protection/>
    </xf>
    <xf numFmtId="0" fontId="56" fillId="39" borderId="110" xfId="50" applyFont="1" applyFill="1" applyBorder="1" applyAlignment="1">
      <alignment horizontal="center" vertical="center"/>
      <protection/>
    </xf>
    <xf numFmtId="0" fontId="56" fillId="39" borderId="137" xfId="50" applyFont="1" applyFill="1" applyBorder="1" applyAlignment="1">
      <alignment horizontal="center" vertical="center"/>
      <protection/>
    </xf>
    <xf numFmtId="0" fontId="51" fillId="39" borderId="138" xfId="50" applyFont="1" applyFill="1" applyBorder="1" applyAlignment="1">
      <alignment/>
      <protection/>
    </xf>
    <xf numFmtId="0" fontId="57" fillId="25" borderId="139" xfId="50" applyFont="1" applyBorder="1" applyAlignment="1">
      <alignment horizontal="left" indent="1"/>
      <protection/>
    </xf>
    <xf numFmtId="0" fontId="57" fillId="25" borderId="137" xfId="50" applyFont="1" applyBorder="1" applyAlignment="1">
      <alignment horizontal="left" indent="1"/>
      <protection/>
    </xf>
    <xf numFmtId="0" fontId="50" fillId="39" borderId="140" xfId="50" applyFont="1" applyFill="1" applyBorder="1" applyAlignment="1">
      <alignment/>
      <protection/>
    </xf>
    <xf numFmtId="0" fontId="50" fillId="25" borderId="141" xfId="50" applyFont="1" applyBorder="1" applyAlignment="1">
      <alignment horizontal="center"/>
      <protection/>
    </xf>
    <xf numFmtId="0" fontId="50" fillId="25" borderId="142" xfId="50" applyFont="1" applyBorder="1" applyAlignment="1">
      <alignment horizontal="center"/>
      <protection/>
    </xf>
    <xf numFmtId="0" fontId="50" fillId="25" borderId="143" xfId="50" applyFont="1" applyBorder="1" applyAlignment="1">
      <alignment horizontal="center"/>
      <protection/>
    </xf>
    <xf numFmtId="0" fontId="50" fillId="25" borderId="144" xfId="50" applyFont="1" applyBorder="1" applyAlignment="1">
      <alignment horizontal="center"/>
      <protection/>
    </xf>
    <xf numFmtId="0" fontId="56" fillId="25" borderId="145" xfId="50" applyFont="1" applyBorder="1" applyAlignment="1">
      <alignment horizontal="center" vertical="center"/>
      <protection/>
    </xf>
    <xf numFmtId="0" fontId="56" fillId="25" borderId="146" xfId="50" applyFont="1" applyBorder="1" applyAlignment="1">
      <alignment horizontal="center" vertical="center"/>
      <protection/>
    </xf>
    <xf numFmtId="0" fontId="57" fillId="25" borderId="147" xfId="0" applyFont="1" applyFill="1" applyBorder="1" applyAlignment="1" applyProtection="1">
      <alignment horizontal="left" vertical="center" indent="1"/>
      <protection locked="0"/>
    </xf>
    <xf numFmtId="0" fontId="57" fillId="25" borderId="148" xfId="50" applyFont="1" applyBorder="1" applyAlignment="1">
      <alignment horizontal="left" vertical="center" indent="1"/>
      <protection/>
    </xf>
    <xf numFmtId="0" fontId="50" fillId="25" borderId="149" xfId="50" applyFont="1" applyBorder="1" applyAlignment="1">
      <alignment horizontal="center"/>
      <protection/>
    </xf>
    <xf numFmtId="0" fontId="57" fillId="25" borderId="150" xfId="0" applyFont="1" applyFill="1" applyBorder="1" applyAlignment="1" applyProtection="1">
      <alignment horizontal="left" indent="1"/>
      <protection locked="0"/>
    </xf>
    <xf numFmtId="0" fontId="50" fillId="15" borderId="0" xfId="0" applyFont="1" applyFill="1" applyAlignment="1">
      <alignment/>
    </xf>
    <xf numFmtId="0" fontId="0" fillId="15" borderId="0" xfId="0" applyFill="1" applyAlignment="1">
      <alignment/>
    </xf>
    <xf numFmtId="0" fontId="52" fillId="15" borderId="0" xfId="0" applyFont="1" applyFill="1" applyBorder="1" applyAlignment="1">
      <alignment/>
    </xf>
    <xf numFmtId="0" fontId="53" fillId="15" borderId="0" xfId="0" applyFont="1" applyFill="1" applyBorder="1" applyAlignment="1">
      <alignment/>
    </xf>
    <xf numFmtId="0" fontId="50" fillId="15" borderId="0" xfId="0" applyFont="1" applyFill="1" applyBorder="1" applyAlignment="1">
      <alignment/>
    </xf>
    <xf numFmtId="49" fontId="50" fillId="15" borderId="0" xfId="0" applyNumberFormat="1" applyFont="1" applyFill="1" applyAlignment="1">
      <alignment horizontal="center"/>
    </xf>
    <xf numFmtId="49" fontId="50" fillId="15" borderId="0" xfId="0" applyNumberFormat="1" applyFont="1" applyFill="1" applyBorder="1" applyAlignment="1">
      <alignment horizontal="center"/>
    </xf>
    <xf numFmtId="49" fontId="50" fillId="15" borderId="0" xfId="0" applyNumberFormat="1" applyFont="1" applyFill="1" applyBorder="1" applyAlignment="1">
      <alignment horizontal="center" vertical="center"/>
    </xf>
    <xf numFmtId="49" fontId="50" fillId="15" borderId="0" xfId="0" applyNumberFormat="1" applyFont="1" applyFill="1" applyAlignment="1">
      <alignment horizontal="center" vertical="center"/>
    </xf>
    <xf numFmtId="49" fontId="0" fillId="15" borderId="0" xfId="0" applyNumberFormat="1" applyFill="1" applyAlignment="1">
      <alignment/>
    </xf>
    <xf numFmtId="0" fontId="0" fillId="15" borderId="0" xfId="0" applyFill="1" applyAlignment="1" applyProtection="1">
      <alignment/>
      <protection/>
    </xf>
    <xf numFmtId="0" fontId="0" fillId="15" borderId="0" xfId="0" applyNumberFormat="1" applyFill="1" applyAlignment="1">
      <alignment/>
    </xf>
    <xf numFmtId="0" fontId="0" fillId="40" borderId="0" xfId="0" applyFill="1" applyAlignment="1">
      <alignment horizontal="center"/>
    </xf>
    <xf numFmtId="0" fontId="0" fillId="40" borderId="0" xfId="0" applyFill="1" applyAlignment="1">
      <alignment/>
    </xf>
    <xf numFmtId="49" fontId="0" fillId="40" borderId="0" xfId="0" applyNumberFormat="1" applyFill="1" applyAlignment="1">
      <alignment horizontal="center" vertical="center"/>
    </xf>
    <xf numFmtId="0" fontId="0" fillId="40" borderId="0" xfId="0" applyFill="1" applyBorder="1" applyAlignment="1">
      <alignment/>
    </xf>
    <xf numFmtId="0" fontId="56" fillId="25" borderId="151" xfId="50" applyFont="1" applyBorder="1" applyAlignment="1">
      <alignment horizontal="center" vertical="center"/>
      <protection/>
    </xf>
    <xf numFmtId="0" fontId="57" fillId="25" borderId="151" xfId="50" applyFont="1" applyBorder="1" applyAlignment="1">
      <alignment horizontal="right" vertical="center"/>
      <protection/>
    </xf>
    <xf numFmtId="0" fontId="57" fillId="25" borderId="151" xfId="50" applyFont="1" applyBorder="1" applyAlignment="1">
      <alignment horizontal="center" vertical="center"/>
      <protection/>
    </xf>
    <xf numFmtId="0" fontId="56" fillId="40" borderId="0" xfId="50" applyFont="1" applyFill="1" applyBorder="1" applyAlignment="1">
      <alignment horizontal="center" vertical="center"/>
      <protection/>
    </xf>
    <xf numFmtId="0" fontId="56" fillId="40" borderId="151" xfId="50" applyFont="1" applyFill="1" applyBorder="1" applyAlignment="1">
      <alignment horizontal="center" vertical="center"/>
      <protection/>
    </xf>
    <xf numFmtId="0" fontId="56" fillId="40" borderId="152" xfId="50" applyFont="1" applyFill="1" applyBorder="1" applyAlignment="1">
      <alignment horizontal="center" vertical="center"/>
      <protection/>
    </xf>
    <xf numFmtId="0" fontId="56" fillId="25" borderId="153" xfId="50" applyFont="1" applyBorder="1" applyAlignment="1">
      <alignment horizontal="center" vertical="center"/>
      <protection/>
    </xf>
    <xf numFmtId="0" fontId="56" fillId="40" borderId="154" xfId="50" applyFont="1" applyFill="1" applyBorder="1" applyAlignment="1">
      <alignment horizontal="center" vertical="center"/>
      <protection/>
    </xf>
    <xf numFmtId="0" fontId="56" fillId="25" borderId="155" xfId="50" applyFont="1" applyBorder="1" applyAlignment="1">
      <alignment horizontal="center" vertical="center"/>
      <protection/>
    </xf>
    <xf numFmtId="0" fontId="57" fillId="25" borderId="152" xfId="50" applyFont="1" applyBorder="1" applyAlignment="1">
      <alignment horizontal="left" vertical="center"/>
      <protection/>
    </xf>
    <xf numFmtId="0" fontId="57" fillId="25" borderId="154" xfId="50" applyFont="1" applyBorder="1" applyAlignment="1">
      <alignment horizontal="left" vertical="center"/>
      <protection/>
    </xf>
    <xf numFmtId="0" fontId="57" fillId="25" borderId="156" xfId="50" applyFont="1" applyBorder="1" applyAlignment="1">
      <alignment horizontal="center" vertical="center"/>
      <protection/>
    </xf>
    <xf numFmtId="0" fontId="57" fillId="25" borderId="157" xfId="50" applyFont="1" applyBorder="1" applyAlignment="1">
      <alignment horizontal="center" vertical="center"/>
      <protection/>
    </xf>
    <xf numFmtId="0" fontId="56" fillId="25" borderId="158" xfId="50" applyFont="1" applyBorder="1" applyAlignment="1">
      <alignment horizontal="center" vertical="center"/>
      <protection/>
    </xf>
    <xf numFmtId="0" fontId="56" fillId="25" borderId="159" xfId="50" applyFont="1" applyBorder="1" applyAlignment="1">
      <alignment horizontal="center" vertical="center"/>
      <protection/>
    </xf>
    <xf numFmtId="0" fontId="56" fillId="25" borderId="160" xfId="50" applyFont="1" applyBorder="1" applyAlignment="1">
      <alignment horizontal="center" vertical="center"/>
      <protection/>
    </xf>
    <xf numFmtId="0" fontId="57" fillId="25" borderId="161" xfId="50" applyFont="1" applyBorder="1" applyAlignment="1">
      <alignment horizontal="left" indent="1"/>
      <protection/>
    </xf>
    <xf numFmtId="0" fontId="57" fillId="25" borderId="162" xfId="50" applyFont="1" applyBorder="1" applyAlignment="1">
      <alignment horizontal="left" indent="1"/>
      <protection/>
    </xf>
    <xf numFmtId="0" fontId="50" fillId="40" borderId="163" xfId="50" applyFont="1" applyFill="1" applyBorder="1" applyAlignment="1">
      <alignment/>
      <protection/>
    </xf>
    <xf numFmtId="0" fontId="51" fillId="40" borderId="164" xfId="50" applyFont="1" applyFill="1" applyBorder="1" applyAlignment="1">
      <alignment/>
      <protection/>
    </xf>
    <xf numFmtId="0" fontId="55" fillId="25" borderId="165" xfId="50" applyFont="1" applyBorder="1" applyAlignment="1">
      <alignment horizontal="center" vertical="center"/>
      <protection/>
    </xf>
    <xf numFmtId="0" fontId="54" fillId="25" borderId="166" xfId="50" applyFont="1" applyBorder="1" applyAlignment="1">
      <alignment horizontal="center" vertical="center"/>
      <protection/>
    </xf>
    <xf numFmtId="0" fontId="50" fillId="25" borderId="167" xfId="50" applyFont="1" applyBorder="1" applyAlignment="1">
      <alignment horizontal="center"/>
      <protection/>
    </xf>
    <xf numFmtId="0" fontId="57" fillId="25" borderId="168" xfId="50" applyFont="1" applyBorder="1" applyAlignment="1">
      <alignment horizontal="center" vertical="center"/>
      <protection/>
    </xf>
    <xf numFmtId="0" fontId="50" fillId="25" borderId="169" xfId="50" applyFont="1" applyBorder="1" applyAlignment="1">
      <alignment horizontal="center"/>
      <protection/>
    </xf>
    <xf numFmtId="0" fontId="57" fillId="25" borderId="170" xfId="50" applyFont="1" applyBorder="1" applyAlignment="1">
      <alignment horizontal="center" vertical="center"/>
      <protection/>
    </xf>
    <xf numFmtId="0" fontId="50" fillId="25" borderId="171" xfId="50" applyFont="1" applyBorder="1" applyAlignment="1">
      <alignment horizontal="center"/>
      <protection/>
    </xf>
    <xf numFmtId="0" fontId="57" fillId="25" borderId="172" xfId="50" applyFont="1" applyBorder="1" applyAlignment="1">
      <alignment horizontal="left" indent="1"/>
      <protection/>
    </xf>
    <xf numFmtId="0" fontId="56" fillId="25" borderId="173" xfId="50" applyFont="1" applyBorder="1" applyAlignment="1">
      <alignment horizontal="center" vertical="center"/>
      <protection/>
    </xf>
    <xf numFmtId="0" fontId="56" fillId="25" borderId="174" xfId="50" applyFont="1" applyBorder="1" applyAlignment="1">
      <alignment horizontal="center" vertical="center"/>
      <protection/>
    </xf>
    <xf numFmtId="0" fontId="56" fillId="25" borderId="175" xfId="50" applyFont="1" applyBorder="1" applyAlignment="1">
      <alignment horizontal="center" vertical="center"/>
      <protection/>
    </xf>
    <xf numFmtId="0" fontId="56" fillId="40" borderId="173" xfId="50" applyFont="1" applyFill="1" applyBorder="1" applyAlignment="1">
      <alignment horizontal="center"/>
      <protection/>
    </xf>
    <xf numFmtId="0" fontId="56" fillId="40" borderId="176" xfId="50" applyFont="1" applyFill="1" applyBorder="1" applyAlignment="1">
      <alignment horizontal="center"/>
      <protection/>
    </xf>
    <xf numFmtId="0" fontId="57" fillId="25" borderId="173" xfId="50" applyFont="1" applyBorder="1" applyAlignment="1">
      <alignment horizontal="right" vertical="center"/>
      <protection/>
    </xf>
    <xf numFmtId="0" fontId="57" fillId="25" borderId="173" xfId="50" applyFont="1" applyBorder="1" applyAlignment="1">
      <alignment horizontal="center"/>
      <protection/>
    </xf>
    <xf numFmtId="0" fontId="57" fillId="25" borderId="177" xfId="50" applyFont="1" applyBorder="1" applyAlignment="1">
      <alignment horizontal="left" vertical="center"/>
      <protection/>
    </xf>
    <xf numFmtId="0" fontId="57" fillId="25" borderId="178" xfId="50" applyFont="1" applyBorder="1" applyAlignment="1">
      <alignment horizontal="center" vertical="center"/>
      <protection/>
    </xf>
    <xf numFmtId="0" fontId="57" fillId="25" borderId="179" xfId="50" applyFont="1" applyBorder="1" applyAlignment="1">
      <alignment horizontal="center"/>
      <protection/>
    </xf>
    <xf numFmtId="0" fontId="58" fillId="25" borderId="106" xfId="50" applyFont="1" applyBorder="1" applyAlignment="1">
      <alignment horizontal="center" vertical="center"/>
      <protection/>
    </xf>
    <xf numFmtId="0" fontId="45" fillId="25" borderId="180" xfId="50" applyFont="1" applyBorder="1" applyAlignment="1">
      <alignment/>
      <protection/>
    </xf>
    <xf numFmtId="0" fontId="54" fillId="25" borderId="181" xfId="50" applyFont="1" applyBorder="1" applyAlignment="1">
      <alignment horizontal="center"/>
      <protection/>
    </xf>
    <xf numFmtId="0" fontId="54" fillId="25" borderId="106" xfId="50" applyFont="1" applyBorder="1" applyAlignment="1">
      <alignment horizontal="center"/>
      <protection/>
    </xf>
    <xf numFmtId="0" fontId="54" fillId="25" borderId="105" xfId="50" applyFont="1" applyBorder="1" applyAlignment="1">
      <alignment horizontal="center" vertical="center"/>
      <protection/>
    </xf>
    <xf numFmtId="0" fontId="54" fillId="25" borderId="106" xfId="50" applyFont="1" applyBorder="1" applyAlignment="1">
      <alignment vertical="center"/>
      <protection/>
    </xf>
    <xf numFmtId="0" fontId="54" fillId="25" borderId="180" xfId="50" applyFont="1" applyBorder="1" applyAlignment="1">
      <alignment horizontal="center" vertical="center"/>
      <protection/>
    </xf>
    <xf numFmtId="0" fontId="54" fillId="25" borderId="182" xfId="50" applyFont="1" applyBorder="1" applyAlignment="1">
      <alignment horizontal="center"/>
      <protection/>
    </xf>
    <xf numFmtId="0" fontId="54" fillId="25" borderId="183" xfId="50" applyFont="1" applyBorder="1" applyAlignment="1">
      <alignment horizontal="center" vertical="center"/>
      <protection/>
    </xf>
    <xf numFmtId="0" fontId="54" fillId="25" borderId="0" xfId="50" applyFont="1" applyBorder="1" applyAlignment="1">
      <alignment vertical="center"/>
      <protection/>
    </xf>
    <xf numFmtId="0" fontId="54" fillId="25" borderId="168" xfId="50" applyFont="1" applyBorder="1" applyAlignment="1">
      <alignment horizontal="center" vertical="center"/>
      <protection/>
    </xf>
    <xf numFmtId="0" fontId="0" fillId="15" borderId="173" xfId="0" applyFill="1" applyBorder="1" applyAlignment="1">
      <alignment/>
    </xf>
    <xf numFmtId="0" fontId="60" fillId="0" borderId="184" xfId="0" applyFont="1" applyFill="1" applyBorder="1" applyAlignment="1">
      <alignment horizontal="center"/>
    </xf>
    <xf numFmtId="0" fontId="60" fillId="0" borderId="32" xfId="0" applyFont="1" applyFill="1" applyBorder="1" applyAlignment="1">
      <alignment horizontal="center"/>
    </xf>
    <xf numFmtId="0" fontId="60" fillId="0" borderId="33" xfId="0" applyFont="1" applyFill="1" applyBorder="1" applyAlignment="1">
      <alignment horizontal="center"/>
    </xf>
    <xf numFmtId="0" fontId="50" fillId="25" borderId="185" xfId="50" applyNumberFormat="1" applyFont="1" applyBorder="1" applyAlignment="1">
      <alignment horizontal="center" vertical="center"/>
      <protection/>
    </xf>
    <xf numFmtId="0" fontId="50" fillId="25" borderId="186" xfId="50" applyNumberFormat="1" applyFont="1" applyBorder="1" applyAlignment="1">
      <alignment horizontal="center" vertical="center"/>
      <protection/>
    </xf>
    <xf numFmtId="0" fontId="50" fillId="25" borderId="187" xfId="50" applyNumberFormat="1" applyFont="1" applyBorder="1" applyAlignment="1">
      <alignment horizontal="center" vertical="center"/>
      <protection/>
    </xf>
    <xf numFmtId="0" fontId="55" fillId="25" borderId="188" xfId="50" applyNumberFormat="1" applyFont="1" applyBorder="1" applyAlignment="1">
      <alignment horizontal="center" vertical="center"/>
      <protection/>
    </xf>
    <xf numFmtId="0" fontId="55" fillId="25" borderId="185" xfId="50" applyNumberFormat="1" applyFont="1" applyBorder="1" applyAlignment="1">
      <alignment horizontal="center" vertical="center"/>
      <protection/>
    </xf>
    <xf numFmtId="0" fontId="55" fillId="25" borderId="186" xfId="50" applyNumberFormat="1" applyFont="1" applyBorder="1" applyAlignment="1">
      <alignment horizontal="center" vertical="center"/>
      <protection/>
    </xf>
    <xf numFmtId="0" fontId="50" fillId="25" borderId="189" xfId="0" applyNumberFormat="1" applyFont="1" applyFill="1" applyBorder="1" applyAlignment="1">
      <alignment horizontal="center" vertical="center"/>
    </xf>
    <xf numFmtId="0" fontId="50" fillId="25" borderId="190" xfId="0" applyNumberFormat="1" applyFont="1" applyFill="1" applyBorder="1" applyAlignment="1">
      <alignment horizontal="center" vertical="center"/>
    </xf>
    <xf numFmtId="0" fontId="50" fillId="25" borderId="191" xfId="0" applyNumberFormat="1" applyFont="1" applyFill="1" applyBorder="1" applyAlignment="1">
      <alignment horizontal="center" vertical="center"/>
    </xf>
    <xf numFmtId="0" fontId="50" fillId="25" borderId="192" xfId="0" applyNumberFormat="1" applyFont="1" applyFill="1" applyBorder="1" applyAlignment="1">
      <alignment horizontal="center" vertical="center"/>
    </xf>
    <xf numFmtId="0" fontId="55" fillId="25" borderId="193" xfId="50" applyNumberFormat="1" applyFont="1" applyBorder="1" applyAlignment="1">
      <alignment horizontal="center" vertical="center"/>
      <protection/>
    </xf>
    <xf numFmtId="0" fontId="55" fillId="25" borderId="194" xfId="50" applyNumberFormat="1" applyFont="1" applyBorder="1" applyAlignment="1">
      <alignment horizontal="center" vertical="center"/>
      <protection/>
    </xf>
    <xf numFmtId="0" fontId="50" fillId="25" borderId="195" xfId="50" applyFont="1" applyBorder="1" applyAlignment="1">
      <alignment horizontal="center" vertical="center"/>
      <protection/>
    </xf>
    <xf numFmtId="0" fontId="50" fillId="25" borderId="196" xfId="50" applyFont="1" applyBorder="1" applyAlignment="1">
      <alignment horizontal="center" vertical="center"/>
      <protection/>
    </xf>
    <xf numFmtId="0" fontId="50" fillId="25" borderId="197" xfId="50" applyFont="1" applyBorder="1" applyAlignment="1">
      <alignment horizontal="center" vertical="center"/>
      <protection/>
    </xf>
    <xf numFmtId="0" fontId="50" fillId="25" borderId="138" xfId="50" applyFont="1" applyBorder="1" applyAlignment="1">
      <alignment horizontal="center" vertical="center"/>
      <protection/>
    </xf>
    <xf numFmtId="0" fontId="55" fillId="25" borderId="195" xfId="50" applyFont="1" applyBorder="1" applyAlignment="1">
      <alignment horizontal="center" vertical="center"/>
      <protection/>
    </xf>
    <xf numFmtId="0" fontId="50" fillId="25" borderId="198" xfId="50" applyFont="1" applyBorder="1" applyAlignment="1">
      <alignment horizontal="center" vertical="center"/>
      <protection/>
    </xf>
    <xf numFmtId="0" fontId="50" fillId="25" borderId="199" xfId="50" applyFont="1" applyBorder="1" applyAlignment="1">
      <alignment horizontal="center" vertical="center"/>
      <protection/>
    </xf>
    <xf numFmtId="0" fontId="50" fillId="25" borderId="200" xfId="50" applyFont="1" applyBorder="1" applyAlignment="1">
      <alignment horizontal="center" vertical="center"/>
      <protection/>
    </xf>
    <xf numFmtId="0" fontId="55" fillId="25" borderId="198" xfId="50" applyFont="1" applyBorder="1" applyAlignment="1">
      <alignment horizontal="center" vertical="center"/>
      <protection/>
    </xf>
    <xf numFmtId="0" fontId="55" fillId="25" borderId="199" xfId="50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1390650</xdr:colOff>
      <xdr:row>1</xdr:row>
      <xdr:rowOff>123825</xdr:rowOff>
    </xdr:from>
    <xdr:to>
      <xdr:col>23</xdr:col>
      <xdr:colOff>66675</xdr:colOff>
      <xdr:row>7</xdr:row>
      <xdr:rowOff>114300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314325"/>
          <a:ext cx="2324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10225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3" name="Obdélník 6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8</xdr:col>
      <xdr:colOff>314325</xdr:colOff>
      <xdr:row>0</xdr:row>
      <xdr:rowOff>133350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4752975" y="1333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4</xdr:row>
      <xdr:rowOff>28575</xdr:rowOff>
    </xdr:from>
    <xdr:ext cx="5486400" cy="714375"/>
    <xdr:sp>
      <xdr:nvSpPr>
        <xdr:cNvPr id="1" name="Obdélník 3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9</xdr:col>
      <xdr:colOff>47625</xdr:colOff>
      <xdr:row>0</xdr:row>
      <xdr:rowOff>114300</xdr:rowOff>
    </xdr:from>
    <xdr:ext cx="5019675" cy="533400"/>
    <xdr:sp>
      <xdr:nvSpPr>
        <xdr:cNvPr id="3" name="Obdélník 6"/>
        <xdr:cNvSpPr>
          <a:spLocks/>
        </xdr:cNvSpPr>
      </xdr:nvSpPr>
      <xdr:spPr>
        <a:xfrm>
          <a:off x="5000625" y="114300"/>
          <a:ext cx="5019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714375"/>
    <xdr:sp>
      <xdr:nvSpPr>
        <xdr:cNvPr id="4" name="Obdélník 3"/>
        <xdr:cNvSpPr>
          <a:spLocks/>
        </xdr:cNvSpPr>
      </xdr:nvSpPr>
      <xdr:spPr>
        <a:xfrm>
          <a:off x="3743325" y="819150"/>
          <a:ext cx="3952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5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6" name="Obdélník 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7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8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9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0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1343025</xdr:colOff>
      <xdr:row>1</xdr:row>
      <xdr:rowOff>85725</xdr:rowOff>
    </xdr:from>
    <xdr:to>
      <xdr:col>25</xdr:col>
      <xdr:colOff>123825</xdr:colOff>
      <xdr:row>6</xdr:row>
      <xdr:rowOff>9525</xdr:rowOff>
    </xdr:to>
    <xdr:pic>
      <xdr:nvPicPr>
        <xdr:cNvPr id="1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762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66675</xdr:colOff>
      <xdr:row>4</xdr:row>
      <xdr:rowOff>57150</xdr:rowOff>
    </xdr:from>
    <xdr:ext cx="2638425" cy="1238250"/>
    <xdr:sp>
      <xdr:nvSpPr>
        <xdr:cNvPr id="12" name="Obdélník 3"/>
        <xdr:cNvSpPr>
          <a:spLocks/>
        </xdr:cNvSpPr>
      </xdr:nvSpPr>
      <xdr:spPr>
        <a:xfrm>
          <a:off x="3743325" y="819150"/>
          <a:ext cx="26384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4914900" cy="723900"/>
    <xdr:sp>
      <xdr:nvSpPr>
        <xdr:cNvPr id="13" name="Obdélník 4"/>
        <xdr:cNvSpPr>
          <a:spLocks/>
        </xdr:cNvSpPr>
      </xdr:nvSpPr>
      <xdr:spPr>
        <a:xfrm>
          <a:off x="285750" y="0"/>
          <a:ext cx="49149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14" name="Obdélník 15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819150</xdr:colOff>
      <xdr:row>7</xdr:row>
      <xdr:rowOff>238125</xdr:rowOff>
    </xdr:from>
    <xdr:ext cx="3943350" cy="1181100"/>
    <xdr:sp>
      <xdr:nvSpPr>
        <xdr:cNvPr id="15" name="Obdélník 9"/>
        <xdr:cNvSpPr>
          <a:spLocks/>
        </xdr:cNvSpPr>
      </xdr:nvSpPr>
      <xdr:spPr>
        <a:xfrm>
          <a:off x="1114425" y="1571625"/>
          <a:ext cx="39433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4914900" cy="723900"/>
    <xdr:sp>
      <xdr:nvSpPr>
        <xdr:cNvPr id="16" name="Obdélník 9"/>
        <xdr:cNvSpPr>
          <a:spLocks/>
        </xdr:cNvSpPr>
      </xdr:nvSpPr>
      <xdr:spPr>
        <a:xfrm>
          <a:off x="285750" y="0"/>
          <a:ext cx="49149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4914900" cy="723900"/>
    <xdr:sp>
      <xdr:nvSpPr>
        <xdr:cNvPr id="17" name="Obdélník 18"/>
        <xdr:cNvSpPr>
          <a:spLocks/>
        </xdr:cNvSpPr>
      </xdr:nvSpPr>
      <xdr:spPr>
        <a:xfrm>
          <a:off x="285750" y="0"/>
          <a:ext cx="49149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2400300" cy="533400"/>
    <xdr:sp>
      <xdr:nvSpPr>
        <xdr:cNvPr id="18" name="Obdélník 19"/>
        <xdr:cNvSpPr>
          <a:spLocks/>
        </xdr:cNvSpPr>
      </xdr:nvSpPr>
      <xdr:spPr>
        <a:xfrm>
          <a:off x="5705475" y="114300"/>
          <a:ext cx="2400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2638425" cy="952500"/>
    <xdr:sp>
      <xdr:nvSpPr>
        <xdr:cNvPr id="19" name="Obdélník 3"/>
        <xdr:cNvSpPr>
          <a:spLocks/>
        </xdr:cNvSpPr>
      </xdr:nvSpPr>
      <xdr:spPr>
        <a:xfrm>
          <a:off x="3743325" y="819150"/>
          <a:ext cx="2638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4914900" cy="723900"/>
    <xdr:sp>
      <xdr:nvSpPr>
        <xdr:cNvPr id="20" name="Obdélník 4"/>
        <xdr:cNvSpPr>
          <a:spLocks/>
        </xdr:cNvSpPr>
      </xdr:nvSpPr>
      <xdr:spPr>
        <a:xfrm>
          <a:off x="285750" y="0"/>
          <a:ext cx="49149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21" name="Obdélník 24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2543175" cy="714375"/>
    <xdr:sp>
      <xdr:nvSpPr>
        <xdr:cNvPr id="22" name="Obdélník 9"/>
        <xdr:cNvSpPr>
          <a:spLocks/>
        </xdr:cNvSpPr>
      </xdr:nvSpPr>
      <xdr:spPr>
        <a:xfrm>
          <a:off x="3305175" y="790575"/>
          <a:ext cx="25431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4914900" cy="723900"/>
    <xdr:sp>
      <xdr:nvSpPr>
        <xdr:cNvPr id="23" name="Obdélník 9"/>
        <xdr:cNvSpPr>
          <a:spLocks/>
        </xdr:cNvSpPr>
      </xdr:nvSpPr>
      <xdr:spPr>
        <a:xfrm>
          <a:off x="285750" y="0"/>
          <a:ext cx="49149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4914900" cy="723900"/>
    <xdr:sp>
      <xdr:nvSpPr>
        <xdr:cNvPr id="24" name="Obdélník 18"/>
        <xdr:cNvSpPr>
          <a:spLocks/>
        </xdr:cNvSpPr>
      </xdr:nvSpPr>
      <xdr:spPr>
        <a:xfrm>
          <a:off x="285750" y="0"/>
          <a:ext cx="49149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1295400" cy="533400"/>
    <xdr:sp>
      <xdr:nvSpPr>
        <xdr:cNvPr id="25" name="Obdélník 19"/>
        <xdr:cNvSpPr>
          <a:spLocks/>
        </xdr:cNvSpPr>
      </xdr:nvSpPr>
      <xdr:spPr>
        <a:xfrm>
          <a:off x="5705475" y="114300"/>
          <a:ext cx="12954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4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390775" y="790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10" name="Obdélník 16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1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13" name="Obdélník 21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0</xdr:row>
      <xdr:rowOff>142875</xdr:rowOff>
    </xdr:from>
    <xdr:ext cx="5076825" cy="533400"/>
    <xdr:sp>
      <xdr:nvSpPr>
        <xdr:cNvPr id="18" name="Obdélník 25"/>
        <xdr:cNvSpPr>
          <a:spLocks/>
        </xdr:cNvSpPr>
      </xdr:nvSpPr>
      <xdr:spPr>
        <a:xfrm>
          <a:off x="5391150" y="1428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714375"/>
    <xdr:sp>
      <xdr:nvSpPr>
        <xdr:cNvPr id="19" name="Obdélník 3"/>
        <xdr:cNvSpPr>
          <a:spLocks/>
        </xdr:cNvSpPr>
      </xdr:nvSpPr>
      <xdr:spPr>
        <a:xfrm>
          <a:off x="3743325" y="819150"/>
          <a:ext cx="3952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0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21" name="Obdélník 24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22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3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4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25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1343025</xdr:colOff>
      <xdr:row>1</xdr:row>
      <xdr:rowOff>85725</xdr:rowOff>
    </xdr:from>
    <xdr:to>
      <xdr:col>25</xdr:col>
      <xdr:colOff>123825</xdr:colOff>
      <xdr:row>6</xdr:row>
      <xdr:rowOff>9525</xdr:rowOff>
    </xdr:to>
    <xdr:pic>
      <xdr:nvPicPr>
        <xdr:cNvPr id="26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762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238125</xdr:colOff>
      <xdr:row>0</xdr:row>
      <xdr:rowOff>133350</xdr:rowOff>
    </xdr:from>
    <xdr:ext cx="5181600" cy="533400"/>
    <xdr:sp>
      <xdr:nvSpPr>
        <xdr:cNvPr id="1" name="Obdélník 6"/>
        <xdr:cNvSpPr>
          <a:spLocks/>
        </xdr:cNvSpPr>
      </xdr:nvSpPr>
      <xdr:spPr>
        <a:xfrm>
          <a:off x="5191125" y="1333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2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4" name="Obdélník 10"/>
        <xdr:cNvSpPr>
          <a:spLocks/>
        </xdr:cNvSpPr>
      </xdr:nvSpPr>
      <xdr:spPr>
        <a:xfrm>
          <a:off x="5553075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819150</xdr:colOff>
      <xdr:row>7</xdr:row>
      <xdr:rowOff>238125</xdr:rowOff>
    </xdr:from>
    <xdr:ext cx="4371975" cy="714375"/>
    <xdr:sp>
      <xdr:nvSpPr>
        <xdr:cNvPr id="5" name="Obdélník 9"/>
        <xdr:cNvSpPr>
          <a:spLocks/>
        </xdr:cNvSpPr>
      </xdr:nvSpPr>
      <xdr:spPr>
        <a:xfrm>
          <a:off x="1114425" y="157162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8" name="Obdélník 19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9" name="Obdélník 16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10" name="Obdélník 17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714375"/>
    <xdr:sp>
      <xdr:nvSpPr>
        <xdr:cNvPr id="11" name="Obdélník 3"/>
        <xdr:cNvSpPr>
          <a:spLocks/>
        </xdr:cNvSpPr>
      </xdr:nvSpPr>
      <xdr:spPr>
        <a:xfrm>
          <a:off x="3743325" y="819150"/>
          <a:ext cx="3952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13" name="Obdélník 15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5530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1343025</xdr:colOff>
      <xdr:row>1</xdr:row>
      <xdr:rowOff>85725</xdr:rowOff>
    </xdr:from>
    <xdr:to>
      <xdr:col>25</xdr:col>
      <xdr:colOff>304800</xdr:colOff>
      <xdr:row>6</xdr:row>
      <xdr:rowOff>9525</xdr:rowOff>
    </xdr:to>
    <xdr:pic>
      <xdr:nvPicPr>
        <xdr:cNvPr id="18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2762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66675</xdr:colOff>
      <xdr:row>4</xdr:row>
      <xdr:rowOff>57150</xdr:rowOff>
    </xdr:from>
    <xdr:ext cx="4371975" cy="714375"/>
    <xdr:sp>
      <xdr:nvSpPr>
        <xdr:cNvPr id="19" name="Obdélník 3"/>
        <xdr:cNvSpPr>
          <a:spLocks/>
        </xdr:cNvSpPr>
      </xdr:nvSpPr>
      <xdr:spPr>
        <a:xfrm>
          <a:off x="3743325" y="819150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20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21" name="Obdélník 24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22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23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24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25" name="Obdélník 19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2</xdr:row>
      <xdr:rowOff>76200</xdr:rowOff>
    </xdr:from>
    <xdr:ext cx="1952625" cy="447675"/>
    <xdr:sp>
      <xdr:nvSpPr>
        <xdr:cNvPr id="1" name="Obdélník 1"/>
        <xdr:cNvSpPr>
          <a:spLocks/>
        </xdr:cNvSpPr>
      </xdr:nvSpPr>
      <xdr:spPr>
        <a:xfrm>
          <a:off x="4638675" y="457200"/>
          <a:ext cx="1952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4. kolo</a:t>
          </a:r>
        </a:p>
      </xdr:txBody>
    </xdr:sp>
    <xdr:clientData/>
  </xdr:oneCellAnchor>
  <xdr:oneCellAnchor>
    <xdr:from>
      <xdr:col>3</xdr:col>
      <xdr:colOff>9525</xdr:colOff>
      <xdr:row>0</xdr:row>
      <xdr:rowOff>19050</xdr:rowOff>
    </xdr:from>
    <xdr:ext cx="2590800" cy="314325"/>
    <xdr:sp>
      <xdr:nvSpPr>
        <xdr:cNvPr id="2" name="Obdélník 3"/>
        <xdr:cNvSpPr>
          <a:spLocks/>
        </xdr:cNvSpPr>
      </xdr:nvSpPr>
      <xdr:spPr>
        <a:xfrm>
          <a:off x="2000250" y="19050"/>
          <a:ext cx="2590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4</xdr:col>
      <xdr:colOff>1257300</xdr:colOff>
      <xdr:row>0</xdr:row>
      <xdr:rowOff>57150</xdr:rowOff>
    </xdr:from>
    <xdr:ext cx="2895600" cy="447675"/>
    <xdr:sp>
      <xdr:nvSpPr>
        <xdr:cNvPr id="3" name="Obdélník 4"/>
        <xdr:cNvSpPr>
          <a:spLocks/>
        </xdr:cNvSpPr>
      </xdr:nvSpPr>
      <xdr:spPr>
        <a:xfrm>
          <a:off x="4362450" y="57150"/>
          <a:ext cx="2895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140" customFormat="1" ht="15">
      <c r="M1" s="196"/>
      <c r="N1" s="196"/>
      <c r="O1" s="196"/>
      <c r="P1" s="197"/>
      <c r="Q1" s="197"/>
      <c r="R1" s="197"/>
      <c r="S1" s="198"/>
      <c r="T1" s="196"/>
      <c r="U1" s="196"/>
      <c r="V1" s="196"/>
    </row>
    <row r="2" spans="3:22" s="140" customFormat="1" ht="15">
      <c r="C2" s="199"/>
      <c r="D2" s="199"/>
      <c r="M2" s="196"/>
      <c r="N2" s="196"/>
      <c r="O2" s="196"/>
      <c r="P2" s="197"/>
      <c r="Q2" s="197"/>
      <c r="R2" s="197"/>
      <c r="S2" s="198"/>
      <c r="T2" s="196"/>
      <c r="U2" s="196"/>
      <c r="V2" s="196"/>
    </row>
    <row r="3" spans="2:22" s="140" customFormat="1" ht="15">
      <c r="B3" s="199"/>
      <c r="C3" s="199"/>
      <c r="D3" s="199"/>
      <c r="M3" s="196"/>
      <c r="N3" s="196"/>
      <c r="O3" s="196"/>
      <c r="P3" s="197"/>
      <c r="Q3" s="197"/>
      <c r="R3" s="197"/>
      <c r="S3" s="198"/>
      <c r="T3" s="196"/>
      <c r="U3" s="196"/>
      <c r="V3" s="196"/>
    </row>
    <row r="4" spans="3:22" s="140" customFormat="1" ht="15">
      <c r="C4" s="199"/>
      <c r="D4" s="199"/>
      <c r="M4" s="196"/>
      <c r="N4" s="196"/>
      <c r="O4" s="196"/>
      <c r="P4" s="197"/>
      <c r="Q4" s="197"/>
      <c r="R4" s="197"/>
      <c r="S4" s="198"/>
      <c r="T4" s="196"/>
      <c r="U4" s="196"/>
      <c r="V4" s="196"/>
    </row>
    <row r="5" spans="13:22" s="140" customFormat="1" ht="15">
      <c r="M5" s="196"/>
      <c r="N5" s="196"/>
      <c r="O5" s="196"/>
      <c r="P5" s="197"/>
      <c r="Q5" s="197"/>
      <c r="R5" s="197"/>
      <c r="S5" s="198"/>
      <c r="T5" s="196"/>
      <c r="U5" s="196"/>
      <c r="V5" s="196"/>
    </row>
    <row r="6" spans="13:22" s="140" customFormat="1" ht="15">
      <c r="M6" s="196"/>
      <c r="N6" s="196"/>
      <c r="O6" s="196"/>
      <c r="P6" s="197"/>
      <c r="Q6" s="197"/>
      <c r="R6" s="197"/>
      <c r="S6" s="198"/>
      <c r="T6" s="196"/>
      <c r="U6" s="196"/>
      <c r="V6" s="196"/>
    </row>
    <row r="7" spans="13:22" s="140" customFormat="1" ht="15">
      <c r="M7" s="196"/>
      <c r="N7" s="196"/>
      <c r="O7" s="196"/>
      <c r="P7" s="197"/>
      <c r="Q7" s="197"/>
      <c r="R7" s="197"/>
      <c r="S7" s="198"/>
      <c r="T7" s="196"/>
      <c r="U7" s="196"/>
      <c r="V7" s="196"/>
    </row>
    <row r="8" spans="13:22" s="140" customFormat="1" ht="36" customHeight="1">
      <c r="M8" s="196"/>
      <c r="N8" s="196"/>
      <c r="O8" s="196"/>
      <c r="P8" s="197"/>
      <c r="Q8" s="197"/>
      <c r="R8" s="197"/>
      <c r="S8" s="198"/>
      <c r="T8" s="196"/>
      <c r="U8" s="196"/>
      <c r="V8" s="196"/>
    </row>
    <row r="9" spans="1:16" ht="18" customHeight="1">
      <c r="A9" s="5"/>
      <c r="B9" s="5"/>
      <c r="C9" s="5"/>
      <c r="D9" s="5"/>
      <c r="E9" s="5"/>
      <c r="F9" s="5"/>
      <c r="H9" s="6"/>
      <c r="I9" s="7"/>
      <c r="J9" s="5"/>
      <c r="K9" s="5"/>
      <c r="L9" s="5"/>
      <c r="M9" s="5"/>
      <c r="N9" s="5"/>
      <c r="O9" s="5"/>
      <c r="P9" s="5"/>
    </row>
    <row r="10" spans="1:16" ht="24" customHeight="1" thickBot="1">
      <c r="A10" s="5"/>
      <c r="B10" s="8"/>
      <c r="C10" s="5"/>
      <c r="D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3" ht="24" customHeight="1" thickBot="1">
      <c r="A11" s="2"/>
      <c r="B11" s="3"/>
      <c r="C11" s="348">
        <v>1</v>
      </c>
      <c r="D11" s="349"/>
      <c r="E11" s="348">
        <v>2</v>
      </c>
      <c r="F11" s="349"/>
      <c r="G11" s="348">
        <v>3</v>
      </c>
      <c r="H11" s="349"/>
      <c r="I11" s="348">
        <v>4</v>
      </c>
      <c r="J11" s="350"/>
      <c r="K11" s="351" t="s">
        <v>27</v>
      </c>
      <c r="L11" s="352"/>
      <c r="M11" s="353"/>
      <c r="N11" s="20" t="s">
        <v>1</v>
      </c>
      <c r="O11" s="21" t="s">
        <v>0</v>
      </c>
      <c r="P11" s="5"/>
      <c r="Q11" s="22" t="s">
        <v>5</v>
      </c>
      <c r="R11" s="23" t="str">
        <f>B12</f>
        <v>Saňák Adam</v>
      </c>
      <c r="S11" s="24" t="s">
        <v>14</v>
      </c>
      <c r="T11" s="25" t="str">
        <f>B13</f>
        <v>Ruman Milan</v>
      </c>
      <c r="U11" s="17">
        <v>0</v>
      </c>
      <c r="V11" s="19" t="s">
        <v>21</v>
      </c>
      <c r="W11" s="18">
        <v>3</v>
      </c>
    </row>
    <row r="12" spans="1:23" ht="24" customHeight="1" thickBot="1" thickTop="1">
      <c r="A12" s="108">
        <v>1</v>
      </c>
      <c r="B12" s="127" t="s">
        <v>25</v>
      </c>
      <c r="C12" s="109"/>
      <c r="D12" s="110"/>
      <c r="E12" s="116" t="str">
        <f>U11&amp;":"&amp;W11</f>
        <v>0:3</v>
      </c>
      <c r="F12" s="122">
        <f>VLOOKUP(E12,G28:H37,2,0)</f>
        <v>0</v>
      </c>
      <c r="G12" s="116" t="str">
        <f>U14&amp;":"&amp;W14</f>
        <v>3:1</v>
      </c>
      <c r="H12" s="122">
        <f>VLOOKUP(G12,G28:H37,2,0)</f>
        <v>6</v>
      </c>
      <c r="I12" s="116" t="str">
        <f>W16&amp;":"&amp;U16</f>
        <v>3:S</v>
      </c>
      <c r="J12" s="131">
        <f>VLOOKUP(I12,G28:H37,2,0)</f>
        <v>4</v>
      </c>
      <c r="K12" s="111">
        <f>VLOOKUP(E12,$G$28:$J$37,3,0)+VLOOKUP(G12,$G$28:$J$37,3,0)+VLOOKUP(I12,$G$28:$J$37,3,0)</f>
        <v>6</v>
      </c>
      <c r="L12" s="112" t="s">
        <v>21</v>
      </c>
      <c r="M12" s="113">
        <f>VLOOKUP(E12,$G$28:$J$37,4,0)+VLOOKUP(G12,$G$28:$J$37,4,0)+VLOOKUP(I12,$G$28:$J$37,4,0)</f>
        <v>4</v>
      </c>
      <c r="N12" s="114">
        <f>SUM(J12,H12,F12)</f>
        <v>10</v>
      </c>
      <c r="O12" s="115" t="s">
        <v>63</v>
      </c>
      <c r="P12" s="9"/>
      <c r="Q12" s="22" t="s">
        <v>6</v>
      </c>
      <c r="R12" s="23" t="str">
        <f>B14</f>
        <v>Überall Roman</v>
      </c>
      <c r="S12" s="24" t="s">
        <v>14</v>
      </c>
      <c r="T12" s="25" t="str">
        <f>B15</f>
        <v>Maček Lukáš</v>
      </c>
      <c r="U12" s="17">
        <v>3</v>
      </c>
      <c r="V12" s="19" t="s">
        <v>21</v>
      </c>
      <c r="W12" s="18" t="s">
        <v>58</v>
      </c>
    </row>
    <row r="13" spans="1:23" ht="24" customHeight="1" thickBot="1">
      <c r="A13" s="105">
        <v>2</v>
      </c>
      <c r="B13" s="128" t="s">
        <v>29</v>
      </c>
      <c r="C13" s="44" t="str">
        <f>W11&amp;":"&amp;U11</f>
        <v>3:0</v>
      </c>
      <c r="D13" s="118">
        <f>VLOOKUP(C13,G28:H37,2,0)</f>
        <v>7</v>
      </c>
      <c r="E13" s="117"/>
      <c r="F13" s="106"/>
      <c r="G13" s="44" t="str">
        <f>U13&amp;":"&amp;W13</f>
        <v>3:0</v>
      </c>
      <c r="H13" s="125">
        <f>VLOOKUP(G13,G28:H37,2,0)</f>
        <v>7</v>
      </c>
      <c r="I13" s="44" t="str">
        <f>U15&amp;":"&amp;W15</f>
        <v>3:1</v>
      </c>
      <c r="J13" s="132">
        <f>VLOOKUP(I13,G28:H37,2,0)</f>
        <v>6</v>
      </c>
      <c r="K13" s="43">
        <f>VLOOKUP(C13,$G$28:$J$37,3,0)+VLOOKUP(G13,$G$28:$J$37,3,0)+VLOOKUP(I13,$G$28:$J$37,3,0)</f>
        <v>9</v>
      </c>
      <c r="L13" s="28" t="s">
        <v>21</v>
      </c>
      <c r="M13" s="95">
        <f>VLOOKUP(C13,$G$28:$J$37,4,0)+VLOOKUP(G13,$G$28:$J$37,4,0)+VLOOKUP(I13,$G$28:$J$37,4,0)</f>
        <v>1</v>
      </c>
      <c r="N13" s="96">
        <f>SUM(J13,H13,D13,B13)</f>
        <v>20</v>
      </c>
      <c r="O13" s="107" t="s">
        <v>65</v>
      </c>
      <c r="P13" s="9"/>
      <c r="Q13" s="22" t="s">
        <v>7</v>
      </c>
      <c r="R13" s="23" t="str">
        <f>B13</f>
        <v>Ruman Milan</v>
      </c>
      <c r="S13" s="24" t="s">
        <v>14</v>
      </c>
      <c r="T13" s="25" t="str">
        <f>B14</f>
        <v>Überall Roman</v>
      </c>
      <c r="U13" s="17">
        <v>3</v>
      </c>
      <c r="V13" s="19" t="s">
        <v>21</v>
      </c>
      <c r="W13" s="18">
        <v>0</v>
      </c>
    </row>
    <row r="14" spans="1:23" ht="24" customHeight="1" thickBot="1">
      <c r="A14" s="101">
        <v>3</v>
      </c>
      <c r="B14" s="129" t="s">
        <v>26</v>
      </c>
      <c r="C14" s="26" t="str">
        <f>W14&amp;":"&amp;U14</f>
        <v>1:3</v>
      </c>
      <c r="D14" s="119">
        <f>VLOOKUP(C14,G28:H37,2,0)</f>
        <v>1</v>
      </c>
      <c r="E14" s="26" t="str">
        <f>W13&amp;":"&amp;U13</f>
        <v>0:3</v>
      </c>
      <c r="F14" s="119">
        <f>VLOOKUP(E14,G28:H37,2,0)</f>
        <v>0</v>
      </c>
      <c r="G14" s="121"/>
      <c r="H14" s="27"/>
      <c r="I14" s="26" t="str">
        <f>U12&amp;":"&amp;W12</f>
        <v>3:S</v>
      </c>
      <c r="J14" s="133">
        <f>VLOOKUP(I14,G28:H37,2,0)</f>
        <v>4</v>
      </c>
      <c r="K14" s="102">
        <f>VLOOKUP(C14,$G$28:$J$37,3,0)+VLOOKUP(E14,$G$28:$J$37,3,0)+VLOOKUP(I14,$G$28:$J$37,3,0)</f>
        <v>4</v>
      </c>
      <c r="L14" s="30" t="s">
        <v>21</v>
      </c>
      <c r="M14" s="103">
        <f>VLOOKUP(C14,$G$28:$J$37,4,0)+VLOOKUP(E14,$G$28:$J$37,4,0)+VLOOKUP(I14,$G$28:$J$37,4,0)</f>
        <v>6</v>
      </c>
      <c r="N14" s="104">
        <f>SUM(J14,F14,D14,B14)</f>
        <v>5</v>
      </c>
      <c r="O14" s="29" t="s">
        <v>62</v>
      </c>
      <c r="P14" s="9"/>
      <c r="Q14" s="22" t="s">
        <v>2</v>
      </c>
      <c r="R14" s="23" t="str">
        <f>B12</f>
        <v>Saňák Adam</v>
      </c>
      <c r="S14" s="24" t="s">
        <v>14</v>
      </c>
      <c r="T14" s="25" t="str">
        <f>B14</f>
        <v>Überall Roman</v>
      </c>
      <c r="U14" s="17">
        <v>3</v>
      </c>
      <c r="V14" s="19" t="s">
        <v>21</v>
      </c>
      <c r="W14" s="18">
        <v>1</v>
      </c>
    </row>
    <row r="15" spans="1:23" ht="24" customHeight="1" thickBot="1">
      <c r="A15" s="97">
        <v>4</v>
      </c>
      <c r="B15" s="130" t="s">
        <v>52</v>
      </c>
      <c r="C15" s="98" t="str">
        <f>U16&amp;":"&amp;W16</f>
        <v>S:3</v>
      </c>
      <c r="D15" s="120">
        <f>VLOOKUP(C15,G28:H37,2,0)</f>
        <v>-3</v>
      </c>
      <c r="E15" s="135" t="str">
        <f>W15&amp;":"&amp;U15</f>
        <v>1:3</v>
      </c>
      <c r="F15" s="123">
        <f>VLOOKUP(E15,G28:H37,2,0)</f>
        <v>1</v>
      </c>
      <c r="G15" s="98" t="str">
        <f>W12&amp;":"&amp;U12</f>
        <v>S:3</v>
      </c>
      <c r="H15" s="126">
        <f>VLOOKUP(G15,G28:H37,2,0)</f>
        <v>-3</v>
      </c>
      <c r="I15" s="124"/>
      <c r="J15" s="134"/>
      <c r="K15" s="31">
        <f>VLOOKUP(C15,$G$28:$J$37,3,0)+VLOOKUP(E15,$G$28:$J$37,3,0)+VLOOKUP(G15,$G$28:$J$37,3,0)</f>
        <v>1</v>
      </c>
      <c r="L15" s="99" t="s">
        <v>21</v>
      </c>
      <c r="M15" s="32">
        <f>VLOOKUP(C15,$G$28:$J$37,4,0)+VLOOKUP(E15,$G$28:$J$37,4,0)+VLOOKUP(G15,$G$28:$J$37,4,0)</f>
        <v>9</v>
      </c>
      <c r="N15" s="33">
        <f>SUM(H15,F15,D15,B15)</f>
        <v>-5</v>
      </c>
      <c r="O15" s="100" t="s">
        <v>59</v>
      </c>
      <c r="P15" s="14"/>
      <c r="Q15" s="22" t="s">
        <v>4</v>
      </c>
      <c r="R15" s="23" t="str">
        <f>B13</f>
        <v>Ruman Milan</v>
      </c>
      <c r="S15" s="24" t="s">
        <v>14</v>
      </c>
      <c r="T15" s="25" t="str">
        <f>B15</f>
        <v>Maček Lukáš</v>
      </c>
      <c r="U15" s="17">
        <v>3</v>
      </c>
      <c r="V15" s="19" t="s">
        <v>21</v>
      </c>
      <c r="W15" s="18">
        <v>1</v>
      </c>
    </row>
    <row r="16" spans="1:23" ht="24" customHeight="1" thickBot="1">
      <c r="A16" s="8"/>
      <c r="B16" s="5"/>
      <c r="C16" s="10"/>
      <c r="D16" s="11"/>
      <c r="E16" s="10"/>
      <c r="F16" s="11"/>
      <c r="G16" s="10"/>
      <c r="H16" s="11"/>
      <c r="I16" s="10"/>
      <c r="J16" s="11"/>
      <c r="K16" s="11"/>
      <c r="L16" s="11"/>
      <c r="M16" s="5"/>
      <c r="N16" s="5"/>
      <c r="O16" s="5"/>
      <c r="P16" s="9"/>
      <c r="Q16" s="22" t="s">
        <v>3</v>
      </c>
      <c r="R16" s="23" t="str">
        <f>B15</f>
        <v>Maček Lukáš</v>
      </c>
      <c r="S16" s="24" t="s">
        <v>14</v>
      </c>
      <c r="T16" s="25" t="str">
        <f>B12</f>
        <v>Saňák Adam</v>
      </c>
      <c r="U16" s="17" t="s">
        <v>58</v>
      </c>
      <c r="V16" s="19" t="s">
        <v>21</v>
      </c>
      <c r="W16" s="18">
        <v>3</v>
      </c>
    </row>
    <row r="17" spans="1:16" ht="24" customHeight="1" thickBot="1">
      <c r="A17" s="8"/>
      <c r="B17" s="5"/>
      <c r="C17" s="34" t="s">
        <v>8</v>
      </c>
      <c r="D17" s="35" t="s">
        <v>9</v>
      </c>
      <c r="E17" s="36"/>
      <c r="F17" s="37" t="s">
        <v>10</v>
      </c>
      <c r="G17" s="38" t="s">
        <v>11</v>
      </c>
      <c r="H17" s="12"/>
      <c r="I17" s="39" t="s">
        <v>12</v>
      </c>
      <c r="J17" s="40" t="s">
        <v>13</v>
      </c>
      <c r="K17" s="41"/>
      <c r="L17" s="11"/>
      <c r="M17" s="5"/>
      <c r="N17" s="5"/>
      <c r="O17" s="5"/>
      <c r="P17" s="5"/>
    </row>
    <row r="18" spans="1:16" ht="24" customHeight="1">
      <c r="A18" s="8"/>
      <c r="L18" s="11"/>
      <c r="M18" s="5"/>
      <c r="N18" s="5"/>
      <c r="O18" s="5"/>
      <c r="P18" s="5"/>
    </row>
    <row r="27" ht="15" hidden="1"/>
    <row r="28" spans="7:10" ht="15" hidden="1">
      <c r="G28" s="15" t="s">
        <v>16</v>
      </c>
      <c r="H28" s="4">
        <v>7</v>
      </c>
      <c r="I28" s="42">
        <v>3</v>
      </c>
      <c r="J28" s="42">
        <v>0</v>
      </c>
    </row>
    <row r="29" spans="7:10" ht="15" hidden="1">
      <c r="G29" s="15" t="s">
        <v>18</v>
      </c>
      <c r="H29" s="4">
        <v>6</v>
      </c>
      <c r="I29" s="42">
        <v>3</v>
      </c>
      <c r="J29" s="42">
        <v>1</v>
      </c>
    </row>
    <row r="30" spans="7:10" ht="15" hidden="1">
      <c r="G30" s="15" t="s">
        <v>20</v>
      </c>
      <c r="H30" s="4">
        <v>5</v>
      </c>
      <c r="I30" s="42">
        <v>3</v>
      </c>
      <c r="J30" s="42">
        <v>2</v>
      </c>
    </row>
    <row r="31" spans="7:10" ht="15" hidden="1">
      <c r="G31" s="15" t="s">
        <v>22</v>
      </c>
      <c r="H31" s="4">
        <v>4</v>
      </c>
      <c r="I31" s="42">
        <v>3</v>
      </c>
      <c r="J31" s="42">
        <v>0</v>
      </c>
    </row>
    <row r="32" spans="7:10" ht="15" hidden="1">
      <c r="G32" s="15" t="s">
        <v>17</v>
      </c>
      <c r="H32" s="4">
        <v>2</v>
      </c>
      <c r="I32" s="42">
        <v>2</v>
      </c>
      <c r="J32" s="42">
        <v>3</v>
      </c>
    </row>
    <row r="33" spans="7:10" ht="15" hidden="1">
      <c r="G33" s="15" t="s">
        <v>19</v>
      </c>
      <c r="H33" s="4">
        <v>1</v>
      </c>
      <c r="I33" s="42">
        <v>1</v>
      </c>
      <c r="J33" s="42">
        <v>3</v>
      </c>
    </row>
    <row r="34" spans="7:10" ht="15" hidden="1">
      <c r="G34" s="15" t="s">
        <v>15</v>
      </c>
      <c r="H34" s="4">
        <v>0</v>
      </c>
      <c r="I34" s="42">
        <v>0</v>
      </c>
      <c r="J34" s="42">
        <v>3</v>
      </c>
    </row>
    <row r="35" spans="7:10" ht="15" hidden="1">
      <c r="G35" s="15" t="s">
        <v>23</v>
      </c>
      <c r="H35" s="4">
        <v>-3</v>
      </c>
      <c r="I35" s="42">
        <v>0</v>
      </c>
      <c r="J35" s="42">
        <v>3</v>
      </c>
    </row>
    <row r="36" spans="7:10" ht="15" hidden="1">
      <c r="G36" s="15" t="s">
        <v>24</v>
      </c>
      <c r="H36" s="4">
        <v>-3</v>
      </c>
      <c r="I36" s="42">
        <v>0</v>
      </c>
      <c r="J36" s="42">
        <v>0</v>
      </c>
    </row>
    <row r="37" spans="7:8" ht="15" hidden="1">
      <c r="G37" s="4" t="s">
        <v>21</v>
      </c>
      <c r="H37" s="16">
        <f>""</f>
      </c>
    </row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0:Y33"/>
  <sheetViews>
    <sheetView zoomScale="70" zoomScaleNormal="70" zoomScalePageLayoutView="0" workbookViewId="0" topLeftCell="A1">
      <selection activeCell="B15" sqref="B15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200" customFormat="1" ht="15"/>
    <row r="2" s="200" customFormat="1" ht="15"/>
    <row r="3" s="200" customFormat="1" ht="15"/>
    <row r="4" s="200" customFormat="1" ht="15"/>
    <row r="5" s="200" customFormat="1" ht="15"/>
    <row r="6" s="200" customFormat="1" ht="15"/>
    <row r="7" s="200" customFormat="1" ht="15"/>
    <row r="8" s="200" customFormat="1" ht="34.5" customHeight="1"/>
    <row r="9" ht="18.75" customHeight="1" thickBot="1"/>
    <row r="10" spans="19:25" ht="24" customHeight="1" thickBot="1">
      <c r="S10" s="141" t="s">
        <v>5</v>
      </c>
      <c r="T10" s="142" t="str">
        <f>B12</f>
        <v>Münster Jaromír</v>
      </c>
      <c r="U10" s="143" t="s">
        <v>14</v>
      </c>
      <c r="V10" s="144" t="str">
        <f>B13</f>
        <v>Klimák Jan</v>
      </c>
      <c r="W10" s="145">
        <v>3</v>
      </c>
      <c r="X10" s="146" t="s">
        <v>21</v>
      </c>
      <c r="Y10" s="147">
        <v>0</v>
      </c>
    </row>
    <row r="11" spans="1:25" ht="24" customHeight="1" thickBot="1">
      <c r="A11" s="148"/>
      <c r="B11" s="149"/>
      <c r="C11" s="354">
        <v>1</v>
      </c>
      <c r="D11" s="355"/>
      <c r="E11" s="356">
        <v>2</v>
      </c>
      <c r="F11" s="355"/>
      <c r="G11" s="356">
        <v>3</v>
      </c>
      <c r="H11" s="355"/>
      <c r="I11" s="356">
        <v>4</v>
      </c>
      <c r="J11" s="355"/>
      <c r="K11" s="356">
        <v>5</v>
      </c>
      <c r="L11" s="357"/>
      <c r="M11" s="358" t="s">
        <v>27</v>
      </c>
      <c r="N11" s="359"/>
      <c r="O11" s="359"/>
      <c r="P11" s="150" t="s">
        <v>1</v>
      </c>
      <c r="Q11" s="151" t="s">
        <v>0</v>
      </c>
      <c r="S11" s="152" t="s">
        <v>6</v>
      </c>
      <c r="T11" s="142" t="str">
        <f>B14</f>
        <v>Konečný Dan</v>
      </c>
      <c r="U11" s="143" t="s">
        <v>14</v>
      </c>
      <c r="V11" s="144" t="str">
        <f>B15</f>
        <v>Štěpáník Michal</v>
      </c>
      <c r="W11" s="145">
        <v>3</v>
      </c>
      <c r="X11" s="146" t="s">
        <v>21</v>
      </c>
      <c r="Y11" s="147">
        <v>2</v>
      </c>
    </row>
    <row r="12" spans="1:25" ht="24" customHeight="1" thickBot="1" thickTop="1">
      <c r="A12" s="153">
        <v>1</v>
      </c>
      <c r="B12" s="311" t="s">
        <v>40</v>
      </c>
      <c r="C12" s="154"/>
      <c r="D12" s="155"/>
      <c r="E12" s="156" t="str">
        <f>W10&amp;":"&amp;Y10</f>
        <v>3:0</v>
      </c>
      <c r="F12" s="157">
        <f>VLOOKUP(E12,G24:H33,2,0)</f>
        <v>7</v>
      </c>
      <c r="G12" s="156" t="str">
        <f>W15&amp;":"&amp;Y15</f>
        <v>3:0</v>
      </c>
      <c r="H12" s="157">
        <f>VLOOKUP(G12,G24:H33,2,0)</f>
        <v>7</v>
      </c>
      <c r="I12" s="156" t="str">
        <f>Y18&amp;":"&amp;W18</f>
        <v>3:0</v>
      </c>
      <c r="J12" s="157">
        <f>VLOOKUP(I12,G24:H33,2,0)</f>
        <v>7</v>
      </c>
      <c r="K12" s="156" t="str">
        <f>Y12&amp;":"&amp;W12</f>
        <v>3:0</v>
      </c>
      <c r="L12" s="158">
        <f>VLOOKUP(K12,G24:H33,2,0)</f>
        <v>7</v>
      </c>
      <c r="M12" s="159">
        <f>VLOOKUP(E12,$G$24:$I$33,3,0)+VLOOKUP(G12,$G$24:$I$33,3,0)+VLOOKUP(I12,$G$24:$I$33,3,0)+VLOOKUP(K12,$G$24:$I$33,3,0)</f>
        <v>12</v>
      </c>
      <c r="N12" s="160" t="s">
        <v>21</v>
      </c>
      <c r="O12" s="161">
        <f>VLOOKUP(E12,$G$24:$J$33,4,0)+VLOOKUP(G12,$G$24:$J$33,4,0)+VLOOKUP(I12,$G$24:$J$33,4,0)+VLOOKUP(K12,$G$24:$J$33,4,0)</f>
        <v>0</v>
      </c>
      <c r="P12" s="162">
        <v>28</v>
      </c>
      <c r="Q12" s="163" t="s">
        <v>61</v>
      </c>
      <c r="S12" s="152" t="s">
        <v>41</v>
      </c>
      <c r="T12" s="142" t="str">
        <f>B16</f>
        <v>Štefaník Drahoslav</v>
      </c>
      <c r="U12" s="143" t="s">
        <v>14</v>
      </c>
      <c r="V12" s="144" t="str">
        <f>B12</f>
        <v>Münster Jaromír</v>
      </c>
      <c r="W12" s="145">
        <v>0</v>
      </c>
      <c r="X12" s="146" t="s">
        <v>21</v>
      </c>
      <c r="Y12" s="147">
        <v>3</v>
      </c>
    </row>
    <row r="13" spans="1:25" ht="24" customHeight="1" thickBot="1">
      <c r="A13" s="164">
        <v>2</v>
      </c>
      <c r="B13" s="312" t="s">
        <v>53</v>
      </c>
      <c r="C13" s="165" t="str">
        <f>Y10&amp;":"&amp;W10</f>
        <v>0:3</v>
      </c>
      <c r="D13" s="166">
        <f>VLOOKUP(C13,G24:H33,2,0)</f>
        <v>0</v>
      </c>
      <c r="E13" s="167"/>
      <c r="F13" s="168"/>
      <c r="G13" s="169" t="str">
        <f>W13&amp;":"&amp;Y13</f>
        <v>3:2</v>
      </c>
      <c r="H13" s="166">
        <f>VLOOKUP(G13,G24:H33,2,0)</f>
        <v>5</v>
      </c>
      <c r="I13" s="169" t="str">
        <f>W16&amp;":"&amp;Y16</f>
        <v>3:0</v>
      </c>
      <c r="J13" s="166">
        <f>VLOOKUP(I13,G24:H33,2,0)</f>
        <v>7</v>
      </c>
      <c r="K13" s="169" t="str">
        <f>Y19&amp;":"&amp;W19</f>
        <v>2:3</v>
      </c>
      <c r="L13" s="170">
        <f>VLOOKUP(K13,G24:H33,2,0)</f>
        <v>2</v>
      </c>
      <c r="M13" s="171">
        <f>VLOOKUP(C13,$G$24:$I$33,3,0)+VLOOKUP(G13,$G$24:$I$33,3,0)+VLOOKUP(I13,$G$24:$I$33,3,0)+VLOOKUP(K13,$G$24:$I$33,3,0)</f>
        <v>8</v>
      </c>
      <c r="N13" s="172" t="s">
        <v>21</v>
      </c>
      <c r="O13" s="173">
        <f>VLOOKUP(C13,$G$24:$J$33,4,0)+VLOOKUP(G13,$G$24:$J$33,4,0)+VLOOKUP(I13,$G$24:$J$33,4,0)+VLOOKUP(K13,$G$24:$J$33,4,0)</f>
        <v>8</v>
      </c>
      <c r="P13" s="174">
        <v>14</v>
      </c>
      <c r="Q13" s="175" t="s">
        <v>63</v>
      </c>
      <c r="S13" s="152" t="s">
        <v>7</v>
      </c>
      <c r="T13" s="142" t="str">
        <f>B13</f>
        <v>Klimák Jan</v>
      </c>
      <c r="U13" s="143" t="s">
        <v>14</v>
      </c>
      <c r="V13" s="144" t="str">
        <f>B14</f>
        <v>Konečný Dan</v>
      </c>
      <c r="W13" s="145">
        <v>3</v>
      </c>
      <c r="X13" s="146" t="s">
        <v>21</v>
      </c>
      <c r="Y13" s="147">
        <v>2</v>
      </c>
    </row>
    <row r="14" spans="1:25" ht="24" customHeight="1" thickBot="1">
      <c r="A14" s="164">
        <v>3</v>
      </c>
      <c r="B14" s="312" t="s">
        <v>28</v>
      </c>
      <c r="C14" s="165" t="str">
        <f>Y15&amp;":"&amp;W15</f>
        <v>0:3</v>
      </c>
      <c r="D14" s="166">
        <f>VLOOKUP(C14,G24:H33,2,0)</f>
        <v>0</v>
      </c>
      <c r="E14" s="169" t="str">
        <f>Y13&amp;":"&amp;W13</f>
        <v>2:3</v>
      </c>
      <c r="F14" s="166">
        <f>VLOOKUP(E14,G24:H33,2,0)</f>
        <v>2</v>
      </c>
      <c r="G14" s="167"/>
      <c r="H14" s="168"/>
      <c r="I14" s="169" t="str">
        <f>W11&amp;":"&amp;Y11</f>
        <v>3:2</v>
      </c>
      <c r="J14" s="166">
        <f>VLOOKUP(I14,G24:H33,2,0)</f>
        <v>5</v>
      </c>
      <c r="K14" s="169" t="str">
        <f>W17&amp;":"&amp;Y17</f>
        <v>3:2</v>
      </c>
      <c r="L14" s="170">
        <f>VLOOKUP(K14,G24:H33,2,0)</f>
        <v>5</v>
      </c>
      <c r="M14" s="171">
        <f>VLOOKUP(C14,$G$24:$I$33,3,0)+VLOOKUP(E14,$G$24:$I$33,3,0)+VLOOKUP(I14,$G$24:$I$33,3,0)+VLOOKUP(K14,$G$24:$I$33,3,0)</f>
        <v>8</v>
      </c>
      <c r="N14" s="172" t="s">
        <v>21</v>
      </c>
      <c r="O14" s="173">
        <f>VLOOKUP(C14,$G$24:$J$33,4,0)+VLOOKUP(E14,$G$24:$J$33,4,0)+VLOOKUP(I14,$G$24:$J$33,4,0)+VLOOKUP(K14,$G$24:$J$33,4,0)</f>
        <v>10</v>
      </c>
      <c r="P14" s="174">
        <v>12</v>
      </c>
      <c r="Q14" s="175" t="s">
        <v>62</v>
      </c>
      <c r="S14" s="152" t="s">
        <v>42</v>
      </c>
      <c r="T14" s="142" t="str">
        <f>B15</f>
        <v>Štěpáník Michal</v>
      </c>
      <c r="U14" s="143" t="s">
        <v>14</v>
      </c>
      <c r="V14" s="144" t="str">
        <f>B16</f>
        <v>Štefaník Drahoslav</v>
      </c>
      <c r="W14" s="145" t="s">
        <v>58</v>
      </c>
      <c r="X14" s="146" t="s">
        <v>21</v>
      </c>
      <c r="Y14" s="147">
        <v>3</v>
      </c>
    </row>
    <row r="15" spans="1:25" ht="24" customHeight="1" thickBot="1">
      <c r="A15" s="164">
        <v>4</v>
      </c>
      <c r="B15" s="322" t="s">
        <v>57</v>
      </c>
      <c r="C15" s="165" t="str">
        <f>W18&amp;":"&amp;Y18</f>
        <v>0:3</v>
      </c>
      <c r="D15" s="166">
        <f>VLOOKUP(C15,G24:H33,2,0)</f>
        <v>0</v>
      </c>
      <c r="E15" s="169" t="str">
        <f>Y16&amp;":"&amp;W16</f>
        <v>0:3</v>
      </c>
      <c r="F15" s="166">
        <f>VLOOKUP(E15,G24:H33,2,0)</f>
        <v>0</v>
      </c>
      <c r="G15" s="169" t="str">
        <f>Y11&amp;":"&amp;W11</f>
        <v>2:3</v>
      </c>
      <c r="H15" s="166">
        <f>VLOOKUP(G15,G24:H33,2,0)</f>
        <v>2</v>
      </c>
      <c r="I15" s="167"/>
      <c r="J15" s="176"/>
      <c r="K15" s="177" t="str">
        <f>W14&amp;":"&amp;Y14</f>
        <v>S:3</v>
      </c>
      <c r="L15" s="170">
        <f>VLOOKUP(K15,G24:H33,2,0)</f>
        <v>-3</v>
      </c>
      <c r="M15" s="171">
        <f>VLOOKUP(C15,$G$24:$I$33,3,0)+VLOOKUP(G15,$G$24:$I$33,3,0)+VLOOKUP(E15,$G$24:$I$33,3,0)+VLOOKUP(K15,$G$24:$I$33,3,0)</f>
        <v>2</v>
      </c>
      <c r="N15" s="178" t="s">
        <v>21</v>
      </c>
      <c r="O15" s="173">
        <f>VLOOKUP(C15,$G$24:$J$33,4,0)+VLOOKUP(E15,$G$24:$J$33,4,0)+VLOOKUP(G15,$G$24:$J$33,4,0)+VLOOKUP(K15,$G$24:$J$33,4,0)</f>
        <v>12</v>
      </c>
      <c r="P15" s="174">
        <v>-1</v>
      </c>
      <c r="Q15" s="179" t="s">
        <v>60</v>
      </c>
      <c r="S15" s="152" t="s">
        <v>2</v>
      </c>
      <c r="T15" s="142" t="str">
        <f>B12</f>
        <v>Münster Jaromír</v>
      </c>
      <c r="U15" s="143" t="s">
        <v>14</v>
      </c>
      <c r="V15" s="144" t="str">
        <f>B14</f>
        <v>Konečný Dan</v>
      </c>
      <c r="W15" s="145">
        <v>3</v>
      </c>
      <c r="X15" s="146" t="s">
        <v>21</v>
      </c>
      <c r="Y15" s="147">
        <v>0</v>
      </c>
    </row>
    <row r="16" spans="1:25" ht="24" customHeight="1" thickBot="1">
      <c r="A16" s="180">
        <v>5</v>
      </c>
      <c r="B16" s="181" t="s">
        <v>46</v>
      </c>
      <c r="C16" s="182" t="str">
        <f>W12&amp;":"&amp;Y12</f>
        <v>0:3</v>
      </c>
      <c r="D16" s="183">
        <f>VLOOKUP(C16,G24:H33,2,0)</f>
        <v>0</v>
      </c>
      <c r="E16" s="184" t="str">
        <f>W19&amp;":"&amp;Y19</f>
        <v>3:2</v>
      </c>
      <c r="F16" s="183">
        <f>VLOOKUP(E16,G24:H33,2,0)</f>
        <v>5</v>
      </c>
      <c r="G16" s="184" t="str">
        <f>Y17&amp;":"&amp;W17</f>
        <v>2:3</v>
      </c>
      <c r="H16" s="183">
        <f>VLOOKUP(G16,G24:H33,2,0)</f>
        <v>2</v>
      </c>
      <c r="I16" s="184" t="str">
        <f>Y14&amp;":"&amp;W14</f>
        <v>3:S</v>
      </c>
      <c r="J16" s="183">
        <f>VLOOKUP(I16,G24:H33,2,0)</f>
        <v>4</v>
      </c>
      <c r="K16" s="185"/>
      <c r="L16" s="186"/>
      <c r="M16" s="187">
        <f>VLOOKUP(C16,$G$24:$I$33,3,0)+VLOOKUP(G16,$G$24:$I$33,3,0)+VLOOKUP(I16,$G$24:$I$33,3,0)+VLOOKUP(E16,$G$24:$I$33,3,0)</f>
        <v>8</v>
      </c>
      <c r="N16" s="188" t="s">
        <v>21</v>
      </c>
      <c r="O16" s="189">
        <f>VLOOKUP(C16,$G$24:$J$33,4,0)+VLOOKUP(E16,$G$24:$J$33,4,0)+VLOOKUP(I16,$G$24:$J$33,4,0)+VLOOKUP(G16,$G$24:$J$33,4,0)</f>
        <v>8</v>
      </c>
      <c r="P16" s="190">
        <v>11</v>
      </c>
      <c r="Q16" s="191" t="s">
        <v>59</v>
      </c>
      <c r="S16" s="152" t="s">
        <v>4</v>
      </c>
      <c r="T16" s="142" t="str">
        <f>B13</f>
        <v>Klimák Jan</v>
      </c>
      <c r="U16" s="143" t="s">
        <v>14</v>
      </c>
      <c r="V16" s="144" t="str">
        <f>B15</f>
        <v>Štěpáník Michal</v>
      </c>
      <c r="W16" s="145">
        <v>3</v>
      </c>
      <c r="X16" s="146" t="s">
        <v>21</v>
      </c>
      <c r="Y16" s="147">
        <v>0</v>
      </c>
    </row>
    <row r="17" spans="19:25" ht="24" customHeight="1" thickBot="1">
      <c r="S17" s="152" t="s">
        <v>43</v>
      </c>
      <c r="T17" s="142" t="str">
        <f>B14</f>
        <v>Konečný Dan</v>
      </c>
      <c r="U17" s="143" t="s">
        <v>14</v>
      </c>
      <c r="V17" s="144" t="str">
        <f>B16</f>
        <v>Štefaník Drahoslav</v>
      </c>
      <c r="W17" s="145">
        <v>3</v>
      </c>
      <c r="X17" s="146" t="s">
        <v>21</v>
      </c>
      <c r="Y17" s="147">
        <v>2</v>
      </c>
    </row>
    <row r="18" spans="3:25" ht="24" customHeight="1" thickBot="1">
      <c r="C18" s="46" t="s">
        <v>8</v>
      </c>
      <c r="D18" s="47" t="s">
        <v>9</v>
      </c>
      <c r="E18" s="192"/>
      <c r="F18" s="48" t="s">
        <v>10</v>
      </c>
      <c r="G18" s="49" t="s">
        <v>11</v>
      </c>
      <c r="H18" s="13"/>
      <c r="I18" s="50" t="s">
        <v>12</v>
      </c>
      <c r="J18" s="51" t="s">
        <v>13</v>
      </c>
      <c r="K18" s="51"/>
      <c r="L18" s="193"/>
      <c r="S18" s="152" t="s">
        <v>3</v>
      </c>
      <c r="T18" s="142" t="str">
        <f>B15</f>
        <v>Štěpáník Michal</v>
      </c>
      <c r="U18" s="143" t="s">
        <v>14</v>
      </c>
      <c r="V18" s="144" t="str">
        <f>B12</f>
        <v>Münster Jaromír</v>
      </c>
      <c r="W18" s="145">
        <v>0</v>
      </c>
      <c r="X18" s="146" t="s">
        <v>21</v>
      </c>
      <c r="Y18" s="147">
        <v>3</v>
      </c>
    </row>
    <row r="19" spans="19:25" ht="24" customHeight="1" thickBot="1">
      <c r="S19" s="152" t="s">
        <v>44</v>
      </c>
      <c r="T19" s="142" t="str">
        <f>B16</f>
        <v>Štefaník Drahoslav</v>
      </c>
      <c r="U19" s="143" t="s">
        <v>14</v>
      </c>
      <c r="V19" s="144" t="str">
        <f>B13</f>
        <v>Klimák Jan</v>
      </c>
      <c r="W19" s="145">
        <v>3</v>
      </c>
      <c r="X19" s="146" t="s">
        <v>21</v>
      </c>
      <c r="Y19" s="147">
        <v>2</v>
      </c>
    </row>
    <row r="23" ht="14.25" customHeight="1"/>
    <row r="24" spans="7:10" ht="15" hidden="1">
      <c r="G24" s="1" t="s">
        <v>16</v>
      </c>
      <c r="H24" s="1">
        <v>7</v>
      </c>
      <c r="I24" s="1">
        <v>3</v>
      </c>
      <c r="J24" s="1">
        <v>0</v>
      </c>
    </row>
    <row r="25" spans="7:10" ht="15" hidden="1">
      <c r="G25" s="1" t="s">
        <v>18</v>
      </c>
      <c r="H25" s="1">
        <v>6</v>
      </c>
      <c r="I25" s="1">
        <v>3</v>
      </c>
      <c r="J25" s="1">
        <v>1</v>
      </c>
    </row>
    <row r="26" spans="7:10" ht="15" hidden="1">
      <c r="G26" s="1" t="s">
        <v>20</v>
      </c>
      <c r="H26" s="1">
        <v>5</v>
      </c>
      <c r="I26" s="1">
        <v>3</v>
      </c>
      <c r="J26" s="1">
        <v>2</v>
      </c>
    </row>
    <row r="27" spans="7:10" ht="15" hidden="1">
      <c r="G27" s="1" t="s">
        <v>22</v>
      </c>
      <c r="H27" s="1">
        <v>4</v>
      </c>
      <c r="I27" s="1">
        <v>3</v>
      </c>
      <c r="J27" s="1">
        <v>0</v>
      </c>
    </row>
    <row r="28" spans="7:10" ht="15" hidden="1">
      <c r="G28" s="1" t="s">
        <v>17</v>
      </c>
      <c r="H28" s="1">
        <v>2</v>
      </c>
      <c r="I28" s="1">
        <v>2</v>
      </c>
      <c r="J28" s="1">
        <v>3</v>
      </c>
    </row>
    <row r="29" spans="7:10" ht="15" hidden="1">
      <c r="G29" s="1" t="s">
        <v>19</v>
      </c>
      <c r="H29" s="1">
        <v>1</v>
      </c>
      <c r="I29" s="1">
        <v>1</v>
      </c>
      <c r="J29" s="1">
        <v>3</v>
      </c>
    </row>
    <row r="30" spans="7:10" ht="15" hidden="1">
      <c r="G30" s="1" t="s">
        <v>15</v>
      </c>
      <c r="H30" s="1">
        <v>0</v>
      </c>
      <c r="I30" s="1">
        <v>0</v>
      </c>
      <c r="J30" s="1">
        <v>3</v>
      </c>
    </row>
    <row r="31" spans="7:10" ht="15" hidden="1">
      <c r="G31" s="1" t="s">
        <v>23</v>
      </c>
      <c r="H31" s="1">
        <v>-3</v>
      </c>
      <c r="I31" s="1">
        <v>0</v>
      </c>
      <c r="J31" s="1">
        <v>3</v>
      </c>
    </row>
    <row r="32" spans="7:10" ht="15" hidden="1">
      <c r="G32" s="1" t="s">
        <v>24</v>
      </c>
      <c r="H32" s="1">
        <v>-3</v>
      </c>
      <c r="I32" s="1">
        <v>0</v>
      </c>
      <c r="J32" s="1">
        <v>0</v>
      </c>
    </row>
    <row r="33" spans="7:8" ht="15" hidden="1">
      <c r="G33" s="1" t="s">
        <v>21</v>
      </c>
      <c r="H33" s="1">
        <f>""</f>
      </c>
    </row>
  </sheetData>
  <sheetProtection/>
  <protectedRanges>
    <protectedRange sqref="U11:U16" name="Oblast2"/>
    <protectedRange sqref="W11:W16" name="Oblast3"/>
    <protectedRange sqref="O12:O15" name="Oblast4"/>
    <protectedRange sqref="B12:B15" name="Oblast1_1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="70" zoomScaleNormal="70" zoomScalePageLayoutView="0" workbookViewId="0" topLeftCell="A1">
      <selection activeCell="B14" sqref="B14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94" customFormat="1" ht="15"/>
    <row r="2" s="194" customFormat="1" ht="15"/>
    <row r="3" s="194" customFormat="1" ht="15"/>
    <row r="4" s="194" customFormat="1" ht="15"/>
    <row r="5" s="194" customFormat="1" ht="15"/>
    <row r="6" s="194" customFormat="1" ht="15"/>
    <row r="7" s="194" customFormat="1" ht="15"/>
    <row r="8" s="194" customFormat="1" ht="34.5" customHeight="1"/>
    <row r="9" s="90" customFormat="1" ht="18.75" customHeight="1" thickBot="1"/>
    <row r="10" spans="19:25" s="90" customFormat="1" ht="24" customHeight="1" thickBot="1">
      <c r="S10" s="224" t="s">
        <v>5</v>
      </c>
      <c r="T10" s="217" t="str">
        <f>B12</f>
        <v>Koudela Vladimír</v>
      </c>
      <c r="U10" s="217" t="s">
        <v>14</v>
      </c>
      <c r="V10" s="217" t="str">
        <f>B13</f>
        <v>Matula Martin</v>
      </c>
      <c r="W10" s="227">
        <v>1</v>
      </c>
      <c r="X10" s="218" t="s">
        <v>21</v>
      </c>
      <c r="Y10" s="219">
        <v>3</v>
      </c>
    </row>
    <row r="11" spans="1:25" s="90" customFormat="1" ht="24" customHeight="1" thickBot="1">
      <c r="A11" s="268"/>
      <c r="B11" s="265"/>
      <c r="C11" s="360">
        <v>1</v>
      </c>
      <c r="D11" s="360"/>
      <c r="E11" s="361">
        <v>2</v>
      </c>
      <c r="F11" s="362"/>
      <c r="G11" s="360">
        <v>3</v>
      </c>
      <c r="H11" s="360"/>
      <c r="I11" s="361">
        <v>4</v>
      </c>
      <c r="J11" s="362"/>
      <c r="K11" s="360">
        <v>5</v>
      </c>
      <c r="L11" s="363"/>
      <c r="M11" s="364" t="s">
        <v>27</v>
      </c>
      <c r="N11" s="364"/>
      <c r="O11" s="364"/>
      <c r="P11" s="246" t="s">
        <v>1</v>
      </c>
      <c r="Q11" s="247" t="s">
        <v>0</v>
      </c>
      <c r="S11" s="225" t="s">
        <v>6</v>
      </c>
      <c r="T11" s="45" t="str">
        <f>B14</f>
        <v>Masař Jakub</v>
      </c>
      <c r="U11" s="45" t="s">
        <v>14</v>
      </c>
      <c r="V11" s="45" t="str">
        <f>B15</f>
        <v>Kovařík Jaromír</v>
      </c>
      <c r="W11" s="228">
        <v>3</v>
      </c>
      <c r="X11" s="220" t="s">
        <v>21</v>
      </c>
      <c r="Y11" s="229" t="s">
        <v>58</v>
      </c>
    </row>
    <row r="12" spans="1:25" s="90" customFormat="1" ht="24" customHeight="1" thickBot="1" thickTop="1">
      <c r="A12" s="277">
        <v>1</v>
      </c>
      <c r="B12" s="275" t="s">
        <v>45</v>
      </c>
      <c r="C12" s="260"/>
      <c r="D12" s="260"/>
      <c r="E12" s="239" t="str">
        <f>W10&amp;":"&amp;Y10</f>
        <v>1:3</v>
      </c>
      <c r="F12" s="240">
        <f>VLOOKUP(E12,G28:H37,2,0)</f>
        <v>1</v>
      </c>
      <c r="G12" s="91" t="str">
        <f>W15&amp;":"&amp;Y15</f>
        <v>3:1</v>
      </c>
      <c r="H12" s="238">
        <f>VLOOKUP(G12,G28:H37,2,0)</f>
        <v>6</v>
      </c>
      <c r="I12" s="239" t="str">
        <f>Y18&amp;":"&amp;W18</f>
        <v>3:S</v>
      </c>
      <c r="J12" s="240">
        <f>VLOOKUP(I12,G28:H37,2,0)</f>
        <v>4</v>
      </c>
      <c r="K12" s="91" t="str">
        <f>Y12&amp;":"&amp;W12</f>
        <v>3:0</v>
      </c>
      <c r="L12" s="231">
        <f>VLOOKUP(K12,G28:H37,2,0)</f>
        <v>7</v>
      </c>
      <c r="M12" s="94">
        <f>VLOOKUP(E12,$G$28:$I$37,3,0)+VLOOKUP(G12,$G$28:$I$37,3,0)+VLOOKUP(I12,$G$28:$I$37,3,0)+VLOOKUP(K12,$G$28:$I$37,3,0)</f>
        <v>10</v>
      </c>
      <c r="N12" s="92" t="s">
        <v>21</v>
      </c>
      <c r="O12" s="93">
        <f>VLOOKUP(E12,$G$28:$J$37,4,0)+VLOOKUP(G12,$G$28:$J$37,4,0)+VLOOKUP(I12,$G$28:$J$37,4,0)+VLOOKUP(K12,$G$28:$J$37,4,0)</f>
        <v>4</v>
      </c>
      <c r="P12" s="244">
        <v>18</v>
      </c>
      <c r="Q12" s="248" t="s">
        <v>63</v>
      </c>
      <c r="S12" s="224" t="s">
        <v>41</v>
      </c>
      <c r="T12" s="217" t="str">
        <f>B16</f>
        <v>Krajíček Aleš</v>
      </c>
      <c r="U12" s="217" t="s">
        <v>14</v>
      </c>
      <c r="V12" s="217" t="str">
        <f>B12</f>
        <v>Koudela Vladimír</v>
      </c>
      <c r="W12" s="227">
        <v>0</v>
      </c>
      <c r="X12" s="218" t="s">
        <v>21</v>
      </c>
      <c r="Y12" s="219">
        <v>3</v>
      </c>
    </row>
    <row r="13" spans="1:25" s="90" customFormat="1" ht="24" customHeight="1" thickBot="1">
      <c r="A13" s="272">
        <v>2</v>
      </c>
      <c r="B13" s="278" t="s">
        <v>47</v>
      </c>
      <c r="C13" s="274" t="str">
        <f>Y10&amp;":"&amp;W10</f>
        <v>3:1</v>
      </c>
      <c r="D13" s="273">
        <f>VLOOKUP(C13,G28:H37,2,0)</f>
        <v>6</v>
      </c>
      <c r="E13" s="261"/>
      <c r="F13" s="262"/>
      <c r="G13" s="232" t="str">
        <f>W13&amp;":"&amp;Y13</f>
        <v>3:1</v>
      </c>
      <c r="H13" s="237">
        <f>VLOOKUP(G13,G28:H37,2,0)</f>
        <v>6</v>
      </c>
      <c r="I13" s="241" t="str">
        <f>W16&amp;":"&amp;Y16</f>
        <v>3:S</v>
      </c>
      <c r="J13" s="242">
        <f>VLOOKUP(I13,G28:H37,2,0)</f>
        <v>4</v>
      </c>
      <c r="K13" s="232" t="str">
        <f>Y19&amp;":"&amp;W19</f>
        <v>3:0</v>
      </c>
      <c r="L13" s="233">
        <f>VLOOKUP(K13,G28:H37,2,0)</f>
        <v>7</v>
      </c>
      <c r="M13" s="234">
        <f>VLOOKUP(C13,$G$28:$I$37,3,0)+VLOOKUP(G13,$G$28:$I$37,3,0)+VLOOKUP(I13,$G$28:$I$37,3,0)+VLOOKUP(K13,$G$28:$I$37,3,0)</f>
        <v>12</v>
      </c>
      <c r="N13" s="235" t="s">
        <v>21</v>
      </c>
      <c r="O13" s="243">
        <f>VLOOKUP(C13,$G$28:$J$37,4,0)+VLOOKUP(G13,$G$28:$J$37,4,0)+VLOOKUP(I13,$G$28:$J$37,4,0)+VLOOKUP(K13,$G$28:$J$37,4,0)</f>
        <v>2</v>
      </c>
      <c r="P13" s="245">
        <v>23</v>
      </c>
      <c r="Q13" s="249" t="s">
        <v>61</v>
      </c>
      <c r="S13" s="224" t="s">
        <v>7</v>
      </c>
      <c r="T13" s="217" t="str">
        <f>B13</f>
        <v>Matula Martin</v>
      </c>
      <c r="U13" s="217" t="s">
        <v>14</v>
      </c>
      <c r="V13" s="217" t="str">
        <f>B14</f>
        <v>Masař Jakub</v>
      </c>
      <c r="W13" s="227">
        <v>3</v>
      </c>
      <c r="X13" s="218" t="s">
        <v>21</v>
      </c>
      <c r="Y13" s="219">
        <v>1</v>
      </c>
    </row>
    <row r="14" spans="1:25" s="90" customFormat="1" ht="24" customHeight="1" thickBot="1">
      <c r="A14" s="269">
        <v>3</v>
      </c>
      <c r="B14" s="276" t="s">
        <v>49</v>
      </c>
      <c r="C14" s="91" t="str">
        <f>Y15&amp;":"&amp;W15</f>
        <v>1:3</v>
      </c>
      <c r="D14" s="238">
        <f>VLOOKUP(C14,G28:H37,2,0)</f>
        <v>1</v>
      </c>
      <c r="E14" s="239" t="str">
        <f>Y13&amp;":"&amp;W13</f>
        <v>1:3</v>
      </c>
      <c r="F14" s="240">
        <f>VLOOKUP(E14,G28:H37,2,0)</f>
        <v>1</v>
      </c>
      <c r="G14" s="260"/>
      <c r="H14" s="260"/>
      <c r="I14" s="239" t="str">
        <f>W11&amp;":"&amp;Y11</f>
        <v>3:S</v>
      </c>
      <c r="J14" s="240">
        <f>VLOOKUP(I14,G28:H37,2,0)</f>
        <v>4</v>
      </c>
      <c r="K14" s="91" t="str">
        <f>W17&amp;":"&amp;Y17</f>
        <v>3:0</v>
      </c>
      <c r="L14" s="231">
        <f>VLOOKUP(K14,G28:H37,2,0)</f>
        <v>7</v>
      </c>
      <c r="M14" s="94">
        <f>VLOOKUP(C14,$G$28:$I$37,3,0)+VLOOKUP(E14,$G$28:$I$37,3,0)+VLOOKUP(I14,$G$28:$I$37,3,0)+VLOOKUP(K14,$G$28:$I$37,3,0)</f>
        <v>8</v>
      </c>
      <c r="N14" s="92" t="s">
        <v>21</v>
      </c>
      <c r="O14" s="93">
        <f>VLOOKUP(C14,$G$28:$J$37,4,0)+VLOOKUP(E14,$G$28:$J$37,4,0)+VLOOKUP(I14,$G$28:$J$37,4,0)+VLOOKUP(K14,$G$28:$J$37,4,0)</f>
        <v>6</v>
      </c>
      <c r="P14" s="244">
        <v>13</v>
      </c>
      <c r="Q14" s="248" t="s">
        <v>62</v>
      </c>
      <c r="S14" s="225" t="s">
        <v>42</v>
      </c>
      <c r="T14" s="45" t="str">
        <f>B15</f>
        <v>Kovařík Jaromír</v>
      </c>
      <c r="U14" s="45" t="s">
        <v>14</v>
      </c>
      <c r="V14" s="45" t="str">
        <f>B16</f>
        <v>Krajíček Aleš</v>
      </c>
      <c r="W14" s="228" t="s">
        <v>58</v>
      </c>
      <c r="X14" s="220" t="s">
        <v>21</v>
      </c>
      <c r="Y14" s="229">
        <v>3</v>
      </c>
    </row>
    <row r="15" spans="1:25" s="90" customFormat="1" ht="24" customHeight="1" thickBot="1">
      <c r="A15" s="270">
        <v>4</v>
      </c>
      <c r="B15" s="266" t="s">
        <v>56</v>
      </c>
      <c r="C15" s="232" t="str">
        <f>W18&amp;":"&amp;Y18</f>
        <v>S:3</v>
      </c>
      <c r="D15" s="237">
        <f>VLOOKUP(C15,G28:H37,2,0)</f>
        <v>-3</v>
      </c>
      <c r="E15" s="241" t="str">
        <f>Y16&amp;":"&amp;W16</f>
        <v>S:3</v>
      </c>
      <c r="F15" s="242">
        <f>VLOOKUP(E15,G28:H37,2,0)</f>
        <v>-3</v>
      </c>
      <c r="G15" s="232" t="str">
        <f>Y11&amp;":"&amp;W11</f>
        <v>S:3</v>
      </c>
      <c r="H15" s="237">
        <f>VLOOKUP(G15,G28:H37,2,0)</f>
        <v>-3</v>
      </c>
      <c r="I15" s="261"/>
      <c r="J15" s="262"/>
      <c r="K15" s="232" t="str">
        <f>W14&amp;":"&amp;Y14</f>
        <v>S:3</v>
      </c>
      <c r="L15" s="233">
        <f>VLOOKUP(K15,G28:H37,2,0)</f>
        <v>-3</v>
      </c>
      <c r="M15" s="234">
        <f>VLOOKUP(C15,$G$28:$I$37,3,0)+VLOOKUP(G15,$G$28:$I$37,3,0)+VLOOKUP(E15,$G$28:$I$37,3,0)+VLOOKUP(K15,$G$28:$I$37,3,0)</f>
        <v>0</v>
      </c>
      <c r="N15" s="236" t="s">
        <v>21</v>
      </c>
      <c r="O15" s="243">
        <f>VLOOKUP(C15,$G$28:$J$37,4,0)+VLOOKUP(E15,$G$28:$J$37,4,0)+VLOOKUP(G15,$G$28:$J$37,4,0)+VLOOKUP(K15,$G$28:$J$37,4,0)</f>
        <v>12</v>
      </c>
      <c r="P15" s="245">
        <v>-12</v>
      </c>
      <c r="Q15" s="250" t="s">
        <v>60</v>
      </c>
      <c r="S15" s="224" t="s">
        <v>2</v>
      </c>
      <c r="T15" s="217" t="str">
        <f>B12</f>
        <v>Koudela Vladimír</v>
      </c>
      <c r="U15" s="217" t="s">
        <v>14</v>
      </c>
      <c r="V15" s="217" t="str">
        <f>B14</f>
        <v>Masař Jakub</v>
      </c>
      <c r="W15" s="227">
        <v>3</v>
      </c>
      <c r="X15" s="218" t="s">
        <v>21</v>
      </c>
      <c r="Y15" s="219">
        <v>1</v>
      </c>
    </row>
    <row r="16" spans="1:25" s="90" customFormat="1" ht="24" customHeight="1" thickBot="1">
      <c r="A16" s="271">
        <v>5</v>
      </c>
      <c r="B16" s="267" t="s">
        <v>55</v>
      </c>
      <c r="C16" s="251" t="str">
        <f>W12&amp;":"&amp;Y12</f>
        <v>0:3</v>
      </c>
      <c r="D16" s="252">
        <f>VLOOKUP(C16,G28:H37,2,0)</f>
        <v>0</v>
      </c>
      <c r="E16" s="253" t="str">
        <f>W19&amp;":"&amp;Y19</f>
        <v>0:3</v>
      </c>
      <c r="F16" s="254">
        <f>VLOOKUP(E16,G28:H37,2,0)</f>
        <v>0</v>
      </c>
      <c r="G16" s="251" t="str">
        <f>Y17&amp;":"&amp;W17</f>
        <v>0:3</v>
      </c>
      <c r="H16" s="252">
        <f>VLOOKUP(G16,G28:H37,2,0)</f>
        <v>0</v>
      </c>
      <c r="I16" s="253" t="str">
        <f>Y14&amp;":"&amp;W14</f>
        <v>3:S</v>
      </c>
      <c r="J16" s="254">
        <f>VLOOKUP(I16,G28:H37,2,0)</f>
        <v>4</v>
      </c>
      <c r="K16" s="263"/>
      <c r="L16" s="264"/>
      <c r="M16" s="255">
        <f>VLOOKUP(C16,$G$28:$I$37,3,0)+VLOOKUP(G16,$G$28:$I$37,3,0)+VLOOKUP(I16,$G$28:$I$37,3,0)+VLOOKUP(E16,$G$28:$I$37,3,0)</f>
        <v>3</v>
      </c>
      <c r="N16" s="256" t="s">
        <v>21</v>
      </c>
      <c r="O16" s="257">
        <f>VLOOKUP(C16,$G$28:$J$37,4,0)+VLOOKUP(E16,$G$28:$J$37,4,0)+VLOOKUP(I16,$G$28:$J$37,4,0)+VLOOKUP(G16,$G$28:$J$37,4,0)</f>
        <v>9</v>
      </c>
      <c r="P16" s="258">
        <v>4</v>
      </c>
      <c r="Q16" s="259" t="s">
        <v>59</v>
      </c>
      <c r="S16" s="225" t="s">
        <v>4</v>
      </c>
      <c r="T16" s="45" t="str">
        <f>B13</f>
        <v>Matula Martin</v>
      </c>
      <c r="U16" s="45" t="s">
        <v>14</v>
      </c>
      <c r="V16" s="45" t="str">
        <f>B15</f>
        <v>Kovařík Jaromír</v>
      </c>
      <c r="W16" s="228">
        <v>3</v>
      </c>
      <c r="X16" s="220" t="s">
        <v>21</v>
      </c>
      <c r="Y16" s="229" t="s">
        <v>58</v>
      </c>
    </row>
    <row r="17" spans="19:25" s="90" customFormat="1" ht="24" customHeight="1" thickBot="1">
      <c r="S17" s="224" t="s">
        <v>43</v>
      </c>
      <c r="T17" s="217" t="str">
        <f>B14</f>
        <v>Masař Jakub</v>
      </c>
      <c r="U17" s="217" t="s">
        <v>14</v>
      </c>
      <c r="V17" s="217" t="str">
        <f>B16</f>
        <v>Krajíček Aleš</v>
      </c>
      <c r="W17" s="227">
        <v>3</v>
      </c>
      <c r="X17" s="218" t="s">
        <v>21</v>
      </c>
      <c r="Y17" s="219">
        <v>0</v>
      </c>
    </row>
    <row r="18" spans="3:25" s="90" customFormat="1" ht="24" customHeight="1" thickBot="1">
      <c r="C18" s="208" t="s">
        <v>8</v>
      </c>
      <c r="D18" s="209" t="s">
        <v>9</v>
      </c>
      <c r="E18" s="210"/>
      <c r="F18" s="211" t="s">
        <v>10</v>
      </c>
      <c r="G18" s="212" t="s">
        <v>11</v>
      </c>
      <c r="H18" s="213"/>
      <c r="I18" s="214" t="s">
        <v>12</v>
      </c>
      <c r="J18" s="215" t="s">
        <v>13</v>
      </c>
      <c r="K18" s="215"/>
      <c r="L18" s="216"/>
      <c r="S18" s="224" t="s">
        <v>3</v>
      </c>
      <c r="T18" s="217" t="str">
        <f>B15</f>
        <v>Kovařík Jaromír</v>
      </c>
      <c r="U18" s="217" t="s">
        <v>14</v>
      </c>
      <c r="V18" s="217" t="str">
        <f>B12</f>
        <v>Koudela Vladimír</v>
      </c>
      <c r="W18" s="227" t="s">
        <v>58</v>
      </c>
      <c r="X18" s="218" t="s">
        <v>21</v>
      </c>
      <c r="Y18" s="219">
        <v>3</v>
      </c>
    </row>
    <row r="19" spans="19:25" s="90" customFormat="1" ht="24" customHeight="1" thickBot="1">
      <c r="S19" s="226" t="s">
        <v>44</v>
      </c>
      <c r="T19" s="221" t="str">
        <f>B16</f>
        <v>Krajíček Aleš</v>
      </c>
      <c r="U19" s="221" t="s">
        <v>14</v>
      </c>
      <c r="V19" s="221" t="str">
        <f>B13</f>
        <v>Matula Martin</v>
      </c>
      <c r="W19" s="230">
        <v>0</v>
      </c>
      <c r="X19" s="222" t="s">
        <v>21</v>
      </c>
      <c r="Y19" s="223">
        <v>3</v>
      </c>
    </row>
    <row r="20" s="90" customFormat="1" ht="15"/>
    <row r="21" s="90" customFormat="1" ht="15"/>
    <row r="22" s="90" customFormat="1" ht="15"/>
    <row r="23" s="90" customFormat="1" ht="15"/>
    <row r="24" s="90" customFormat="1" ht="15"/>
    <row r="25" s="90" customFormat="1" ht="15"/>
    <row r="26" s="90" customFormat="1" ht="15"/>
    <row r="27" s="90" customFormat="1" ht="14.25" customHeight="1"/>
    <row r="28" spans="7:10" s="90" customFormat="1" ht="15" hidden="1">
      <c r="G28" s="90" t="s">
        <v>16</v>
      </c>
      <c r="H28" s="90">
        <v>7</v>
      </c>
      <c r="I28" s="90">
        <v>3</v>
      </c>
      <c r="J28" s="90">
        <v>0</v>
      </c>
    </row>
    <row r="29" spans="7:10" s="90" customFormat="1" ht="15" hidden="1">
      <c r="G29" s="90" t="s">
        <v>18</v>
      </c>
      <c r="H29" s="90">
        <v>6</v>
      </c>
      <c r="I29" s="90">
        <v>3</v>
      </c>
      <c r="J29" s="90">
        <v>1</v>
      </c>
    </row>
    <row r="30" spans="7:10" s="90" customFormat="1" ht="15" hidden="1">
      <c r="G30" s="90" t="s">
        <v>20</v>
      </c>
      <c r="H30" s="90">
        <v>5</v>
      </c>
      <c r="I30" s="90">
        <v>3</v>
      </c>
      <c r="J30" s="90">
        <v>2</v>
      </c>
    </row>
    <row r="31" spans="7:10" s="90" customFormat="1" ht="15" hidden="1">
      <c r="G31" s="90" t="s">
        <v>22</v>
      </c>
      <c r="H31" s="90">
        <v>4</v>
      </c>
      <c r="I31" s="90">
        <v>3</v>
      </c>
      <c r="J31" s="90">
        <v>0</v>
      </c>
    </row>
    <row r="32" spans="7:10" s="90" customFormat="1" ht="15" hidden="1">
      <c r="G32" s="90" t="s">
        <v>17</v>
      </c>
      <c r="H32" s="90">
        <v>2</v>
      </c>
      <c r="I32" s="90">
        <v>2</v>
      </c>
      <c r="J32" s="90">
        <v>3</v>
      </c>
    </row>
    <row r="33" spans="7:10" s="90" customFormat="1" ht="15" hidden="1">
      <c r="G33" s="90" t="s">
        <v>19</v>
      </c>
      <c r="H33" s="90">
        <v>1</v>
      </c>
      <c r="I33" s="90">
        <v>1</v>
      </c>
      <c r="J33" s="90">
        <v>3</v>
      </c>
    </row>
    <row r="34" spans="7:10" s="90" customFormat="1" ht="15" hidden="1">
      <c r="G34" s="90" t="s">
        <v>15</v>
      </c>
      <c r="H34" s="90">
        <v>0</v>
      </c>
      <c r="I34" s="90">
        <v>0</v>
      </c>
      <c r="J34" s="90">
        <v>3</v>
      </c>
    </row>
    <row r="35" spans="7:10" s="90" customFormat="1" ht="15" hidden="1">
      <c r="G35" s="90" t="s">
        <v>23</v>
      </c>
      <c r="H35" s="90">
        <v>-3</v>
      </c>
      <c r="I35" s="90">
        <v>0</v>
      </c>
      <c r="J35" s="90">
        <v>3</v>
      </c>
    </row>
    <row r="36" spans="7:10" s="90" customFormat="1" ht="15" hidden="1">
      <c r="G36" s="90" t="s">
        <v>24</v>
      </c>
      <c r="H36" s="90">
        <v>-3</v>
      </c>
      <c r="I36" s="90">
        <v>0</v>
      </c>
      <c r="J36" s="90">
        <v>0</v>
      </c>
    </row>
    <row r="37" spans="7:8" s="90" customFormat="1" ht="15" hidden="1">
      <c r="G37" s="90" t="s">
        <v>21</v>
      </c>
      <c r="H37" s="90">
        <f>""</f>
      </c>
    </row>
    <row r="38" s="90" customFormat="1" ht="15"/>
    <row r="39" s="90" customFormat="1" ht="15"/>
    <row r="40" s="90" customFormat="1" ht="15"/>
    <row r="41" s="90" customFormat="1" ht="15"/>
    <row r="42" s="90" customFormat="1" ht="15"/>
    <row r="43" s="90" customFormat="1" ht="15"/>
    <row r="44" s="90" customFormat="1" ht="15"/>
    <row r="45" s="90" customFormat="1" ht="15"/>
    <row r="46" s="90" customFormat="1" ht="15"/>
    <row r="47" s="90" customFormat="1" ht="15"/>
    <row r="48" s="90" customFormat="1" ht="15"/>
    <row r="49" s="90" customFormat="1" ht="15"/>
    <row r="50" s="90" customFormat="1" ht="15"/>
    <row r="51" s="90" customFormat="1" ht="15"/>
    <row r="52" s="90" customFormat="1" ht="15"/>
    <row r="53" s="90" customFormat="1" ht="15"/>
    <row r="54" s="90" customFormat="1" ht="15"/>
    <row r="55" s="90" customFormat="1" ht="15"/>
    <row r="56" s="90" customFormat="1" ht="15"/>
    <row r="57" s="90" customFormat="1" ht="15"/>
    <row r="58" s="90" customFormat="1" ht="15"/>
    <row r="59" s="90" customFormat="1" ht="15"/>
    <row r="60" s="90" customFormat="1" ht="15"/>
    <row r="61" s="90" customFormat="1" ht="15"/>
    <row r="62" s="90" customFormat="1" ht="15"/>
    <row r="63" s="90" customFormat="1" ht="15"/>
    <row r="64" s="90" customFormat="1" ht="15"/>
    <row r="65" s="90" customFormat="1" ht="15"/>
    <row r="66" s="90" customFormat="1" ht="15"/>
    <row r="67" s="90" customFormat="1" ht="15"/>
    <row r="68" s="90" customFormat="1" ht="15"/>
    <row r="69" s="90" customFormat="1" ht="15"/>
    <row r="70" s="90" customFormat="1" ht="15"/>
    <row r="71" s="90" customFormat="1" ht="15"/>
  </sheetData>
  <sheetProtection/>
  <protectedRanges>
    <protectedRange sqref="B14:B15" name="Oblast1_1"/>
    <protectedRange sqref="U11:U16" name="Oblast2_1"/>
    <protectedRange sqref="W11:W16" name="Oblast3_1"/>
    <protectedRange sqref="O12:O15" name="Oblast4_1"/>
    <protectedRange sqref="B12:B13" name="Oblast1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37"/>
  <sheetViews>
    <sheetView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195" customFormat="1" ht="15">
      <c r="M1" s="291"/>
      <c r="N1" s="291"/>
      <c r="O1" s="291"/>
      <c r="P1" s="292"/>
      <c r="Q1" s="292"/>
      <c r="R1" s="292"/>
      <c r="S1" s="293"/>
      <c r="T1" s="291"/>
      <c r="U1" s="291"/>
      <c r="V1" s="291"/>
    </row>
    <row r="2" spans="3:22" s="195" customFormat="1" ht="15">
      <c r="C2" s="294"/>
      <c r="D2" s="294"/>
      <c r="M2" s="291"/>
      <c r="N2" s="291"/>
      <c r="O2" s="291"/>
      <c r="P2" s="292"/>
      <c r="Q2" s="292"/>
      <c r="R2" s="292"/>
      <c r="S2" s="293"/>
      <c r="T2" s="291"/>
      <c r="U2" s="291"/>
      <c r="V2" s="291"/>
    </row>
    <row r="3" spans="2:22" s="195" customFormat="1" ht="15">
      <c r="B3" s="294"/>
      <c r="C3" s="294"/>
      <c r="D3" s="294"/>
      <c r="M3" s="291"/>
      <c r="N3" s="291"/>
      <c r="O3" s="291"/>
      <c r="P3" s="292"/>
      <c r="Q3" s="292"/>
      <c r="R3" s="292"/>
      <c r="S3" s="293"/>
      <c r="T3" s="291"/>
      <c r="U3" s="291"/>
      <c r="V3" s="291"/>
    </row>
    <row r="4" spans="3:22" s="195" customFormat="1" ht="15">
      <c r="C4" s="294"/>
      <c r="D4" s="294"/>
      <c r="M4" s="291"/>
      <c r="N4" s="291"/>
      <c r="O4" s="291"/>
      <c r="P4" s="292"/>
      <c r="Q4" s="292"/>
      <c r="R4" s="292"/>
      <c r="S4" s="293"/>
      <c r="T4" s="291"/>
      <c r="U4" s="291"/>
      <c r="V4" s="291"/>
    </row>
    <row r="5" spans="13:22" s="195" customFormat="1" ht="15">
      <c r="M5" s="291"/>
      <c r="N5" s="291"/>
      <c r="O5" s="291"/>
      <c r="P5" s="292"/>
      <c r="Q5" s="292"/>
      <c r="R5" s="292"/>
      <c r="S5" s="293"/>
      <c r="T5" s="291"/>
      <c r="U5" s="291"/>
      <c r="V5" s="291"/>
    </row>
    <row r="6" spans="13:22" s="195" customFormat="1" ht="15">
      <c r="M6" s="291"/>
      <c r="N6" s="291"/>
      <c r="O6" s="291"/>
      <c r="P6" s="292"/>
      <c r="Q6" s="292"/>
      <c r="R6" s="292"/>
      <c r="S6" s="293"/>
      <c r="T6" s="291"/>
      <c r="U6" s="291"/>
      <c r="V6" s="291"/>
    </row>
    <row r="7" spans="13:22" s="195" customFormat="1" ht="15">
      <c r="M7" s="291"/>
      <c r="N7" s="291"/>
      <c r="O7" s="291"/>
      <c r="P7" s="292"/>
      <c r="Q7" s="292"/>
      <c r="R7" s="292"/>
      <c r="S7" s="293"/>
      <c r="T7" s="291"/>
      <c r="U7" s="291"/>
      <c r="V7" s="291"/>
    </row>
    <row r="8" spans="13:22" s="195" customFormat="1" ht="36" customHeight="1">
      <c r="M8" s="291"/>
      <c r="N8" s="291"/>
      <c r="O8" s="291"/>
      <c r="P8" s="292"/>
      <c r="Q8" s="292"/>
      <c r="R8" s="292"/>
      <c r="S8" s="293"/>
      <c r="T8" s="291"/>
      <c r="U8" s="291"/>
      <c r="V8" s="291"/>
    </row>
    <row r="9" spans="1:16" s="280" customFormat="1" ht="18" customHeight="1">
      <c r="A9" s="279"/>
      <c r="B9" s="279"/>
      <c r="C9" s="279"/>
      <c r="D9" s="279"/>
      <c r="E9" s="279"/>
      <c r="F9" s="279"/>
      <c r="H9" s="281"/>
      <c r="I9" s="282"/>
      <c r="J9" s="279"/>
      <c r="K9" s="279"/>
      <c r="L9" s="279"/>
      <c r="M9" s="279"/>
      <c r="N9" s="279"/>
      <c r="O9" s="279"/>
      <c r="P9" s="279"/>
    </row>
    <row r="10" spans="1:23" s="280" customFormat="1" ht="24" customHeight="1" thickBot="1">
      <c r="A10" s="279"/>
      <c r="B10" s="283"/>
      <c r="C10" s="279"/>
      <c r="D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344"/>
      <c r="R10" s="344"/>
      <c r="S10" s="344"/>
      <c r="T10" s="344"/>
      <c r="U10" s="344"/>
      <c r="V10" s="344"/>
      <c r="W10" s="344"/>
    </row>
    <row r="11" spans="1:23" s="280" customFormat="1" ht="24" customHeight="1" thickBot="1">
      <c r="A11" s="313"/>
      <c r="B11" s="314"/>
      <c r="C11" s="365">
        <v>1</v>
      </c>
      <c r="D11" s="366"/>
      <c r="E11" s="365">
        <v>2</v>
      </c>
      <c r="F11" s="366"/>
      <c r="G11" s="365">
        <v>3</v>
      </c>
      <c r="H11" s="366"/>
      <c r="I11" s="365">
        <v>4</v>
      </c>
      <c r="J11" s="367"/>
      <c r="K11" s="368" t="s">
        <v>27</v>
      </c>
      <c r="L11" s="368"/>
      <c r="M11" s="369"/>
      <c r="N11" s="315" t="s">
        <v>1</v>
      </c>
      <c r="O11" s="316" t="s">
        <v>0</v>
      </c>
      <c r="P11" s="279"/>
      <c r="Q11" s="340" t="s">
        <v>5</v>
      </c>
      <c r="R11" s="45" t="str">
        <f>B12</f>
        <v>Hrnčiřík Pavel</v>
      </c>
      <c r="S11" s="45" t="s">
        <v>14</v>
      </c>
      <c r="T11" s="45" t="str">
        <f>B13</f>
        <v>Máša Luděk</v>
      </c>
      <c r="U11" s="341">
        <v>3</v>
      </c>
      <c r="V11" s="342" t="s">
        <v>21</v>
      </c>
      <c r="W11" s="343">
        <v>1</v>
      </c>
    </row>
    <row r="12" spans="1:23" s="280" customFormat="1" ht="24" customHeight="1" thickBot="1" thickTop="1">
      <c r="A12" s="317">
        <v>1</v>
      </c>
      <c r="B12" s="311" t="s">
        <v>48</v>
      </c>
      <c r="C12" s="298"/>
      <c r="D12" s="300"/>
      <c r="E12" s="91" t="str">
        <f>U11&amp;":"&amp;W11</f>
        <v>3:1</v>
      </c>
      <c r="F12" s="308">
        <f>VLOOKUP(E12,G28:H37,2,0)</f>
        <v>6</v>
      </c>
      <c r="G12" s="91" t="str">
        <f>U14&amp;":"&amp;W14</f>
        <v>3:1</v>
      </c>
      <c r="H12" s="308">
        <f>VLOOKUP(G12,G28:H37,2,0)</f>
        <v>6</v>
      </c>
      <c r="I12" s="91" t="str">
        <f>W16&amp;":"&amp;U16</f>
        <v>3:0</v>
      </c>
      <c r="J12" s="309">
        <f>VLOOKUP(I12,G28:H37,2,0)</f>
        <v>7</v>
      </c>
      <c r="K12" s="94">
        <f>VLOOKUP(E12,$G$28:$J$37,3,0)+VLOOKUP(G12,$G$28:$J$37,3,0)+VLOOKUP(I12,$G$28:$J$37,3,0)</f>
        <v>9</v>
      </c>
      <c r="L12" s="92" t="s">
        <v>21</v>
      </c>
      <c r="M12" s="304">
        <f>VLOOKUP(E12,$G$28:$J$37,4,0)+VLOOKUP(G12,$G$28:$J$37,4,0)+VLOOKUP(I12,$G$28:$J$37,4,0)</f>
        <v>2</v>
      </c>
      <c r="N12" s="306">
        <f>SUM(J12,H12,F12)</f>
        <v>19</v>
      </c>
      <c r="O12" s="318" t="s">
        <v>61</v>
      </c>
      <c r="P12" s="284"/>
      <c r="Q12" s="335" t="s">
        <v>6</v>
      </c>
      <c r="R12" s="336" t="str">
        <f>B14</f>
        <v>Pinďák Pavel</v>
      </c>
      <c r="S12" s="336" t="s">
        <v>14</v>
      </c>
      <c r="T12" s="336" t="str">
        <f>B15</f>
        <v>Ptáček Ivan</v>
      </c>
      <c r="U12" s="337">
        <v>3</v>
      </c>
      <c r="V12" s="338" t="s">
        <v>21</v>
      </c>
      <c r="W12" s="339">
        <v>1</v>
      </c>
    </row>
    <row r="13" spans="1:23" s="280" customFormat="1" ht="24" customHeight="1" thickBot="1">
      <c r="A13" s="319">
        <v>2</v>
      </c>
      <c r="B13" s="312" t="s">
        <v>51</v>
      </c>
      <c r="C13" s="295" t="str">
        <f>W11&amp;":"&amp;U11</f>
        <v>1:3</v>
      </c>
      <c r="D13" s="301">
        <f>VLOOKUP(C13,G28:H37,2,0)</f>
        <v>1</v>
      </c>
      <c r="E13" s="299"/>
      <c r="F13" s="302"/>
      <c r="G13" s="295" t="str">
        <f>U13&amp;":"&amp;W13</f>
        <v>0:3</v>
      </c>
      <c r="H13" s="303">
        <f>VLOOKUP(G13,G28:H37,2,0)</f>
        <v>0</v>
      </c>
      <c r="I13" s="295" t="str">
        <f>U15&amp;":"&amp;W15</f>
        <v>3:2</v>
      </c>
      <c r="J13" s="310">
        <f>VLOOKUP(I13,G28:H37,2,0)</f>
        <v>5</v>
      </c>
      <c r="K13" s="296">
        <f>VLOOKUP(C13,$G$28:$J$37,3,0)+VLOOKUP(G13,$G$28:$J$37,3,0)+VLOOKUP(I13,$G$28:$J$37,3,0)</f>
        <v>4</v>
      </c>
      <c r="L13" s="297" t="s">
        <v>21</v>
      </c>
      <c r="M13" s="305">
        <f>VLOOKUP(C13,$G$28:$J$37,4,0)+VLOOKUP(G13,$G$28:$J$37,4,0)+VLOOKUP(I13,$G$28:$J$37,4,0)</f>
        <v>8</v>
      </c>
      <c r="N13" s="307">
        <f>SUM(J13,H13,D13,B13)</f>
        <v>6</v>
      </c>
      <c r="O13" s="320" t="s">
        <v>62</v>
      </c>
      <c r="P13" s="284"/>
      <c r="Q13" s="340" t="s">
        <v>7</v>
      </c>
      <c r="R13" s="45" t="str">
        <f>B13</f>
        <v>Máša Luděk</v>
      </c>
      <c r="S13" s="45" t="s">
        <v>14</v>
      </c>
      <c r="T13" s="45" t="str">
        <f>B14</f>
        <v>Pinďák Pavel</v>
      </c>
      <c r="U13" s="341">
        <v>0</v>
      </c>
      <c r="V13" s="342" t="s">
        <v>21</v>
      </c>
      <c r="W13" s="343">
        <v>3</v>
      </c>
    </row>
    <row r="14" spans="1:23" s="280" customFormat="1" ht="24" customHeight="1" thickBot="1">
      <c r="A14" s="319">
        <v>3</v>
      </c>
      <c r="B14" s="312" t="s">
        <v>50</v>
      </c>
      <c r="C14" s="295" t="str">
        <f>W14&amp;":"&amp;U14</f>
        <v>1:3</v>
      </c>
      <c r="D14" s="301">
        <f>VLOOKUP(C14,G28:H37,2,0)</f>
        <v>1</v>
      </c>
      <c r="E14" s="295" t="str">
        <f>W13&amp;":"&amp;U13</f>
        <v>3:0</v>
      </c>
      <c r="F14" s="301">
        <f>VLOOKUP(E14,G28:H37,2,0)</f>
        <v>7</v>
      </c>
      <c r="G14" s="299"/>
      <c r="H14" s="302"/>
      <c r="I14" s="295" t="str">
        <f>U12&amp;":"&amp;W12</f>
        <v>3:1</v>
      </c>
      <c r="J14" s="310">
        <f>VLOOKUP(I14,G28:H37,2,0)</f>
        <v>6</v>
      </c>
      <c r="K14" s="296">
        <f>VLOOKUP(C14,$G$28:$J$37,3,0)+VLOOKUP(E14,$G$28:$J$37,3,0)+VLOOKUP(I14,$G$28:$J$37,3,0)</f>
        <v>7</v>
      </c>
      <c r="L14" s="297" t="s">
        <v>21</v>
      </c>
      <c r="M14" s="305">
        <f>VLOOKUP(C14,$G$28:$J$37,4,0)+VLOOKUP(E14,$G$28:$J$37,4,0)+VLOOKUP(I14,$G$28:$J$37,4,0)</f>
        <v>4</v>
      </c>
      <c r="N14" s="307">
        <f>SUM(J14,F14,D14,B14)</f>
        <v>14</v>
      </c>
      <c r="O14" s="320" t="s">
        <v>63</v>
      </c>
      <c r="P14" s="284"/>
      <c r="Q14" s="335" t="s">
        <v>2</v>
      </c>
      <c r="R14" s="336" t="str">
        <f>B12</f>
        <v>Hrnčiřík Pavel</v>
      </c>
      <c r="S14" s="336" t="s">
        <v>14</v>
      </c>
      <c r="T14" s="336" t="str">
        <f>B14</f>
        <v>Pinďák Pavel</v>
      </c>
      <c r="U14" s="337">
        <v>3</v>
      </c>
      <c r="V14" s="338"/>
      <c r="W14" s="339">
        <v>1</v>
      </c>
    </row>
    <row r="15" spans="1:23" s="280" customFormat="1" ht="24" customHeight="1" thickBot="1">
      <c r="A15" s="321">
        <v>4</v>
      </c>
      <c r="B15" s="322" t="s">
        <v>54</v>
      </c>
      <c r="C15" s="323" t="str">
        <f>U16&amp;":"&amp;W16</f>
        <v>0:3</v>
      </c>
      <c r="D15" s="324">
        <f>VLOOKUP(C15,G28:H37,2,0)</f>
        <v>0</v>
      </c>
      <c r="E15" s="323" t="str">
        <f>W15&amp;":"&amp;U15</f>
        <v>2:3</v>
      </c>
      <c r="F15" s="324">
        <f>VLOOKUP(E15,G28:H37,2,0)</f>
        <v>2</v>
      </c>
      <c r="G15" s="323" t="str">
        <f>W12&amp;":"&amp;U12</f>
        <v>1:3</v>
      </c>
      <c r="H15" s="325">
        <f>VLOOKUP(G15,G28:H37,2,0)</f>
        <v>1</v>
      </c>
      <c r="I15" s="326"/>
      <c r="J15" s="327"/>
      <c r="K15" s="328">
        <f>VLOOKUP(C15,$G$28:$J$37,3,0)+VLOOKUP(E15,$G$28:$J$37,3,0)+VLOOKUP(G15,$G$28:$J$37,3,0)</f>
        <v>3</v>
      </c>
      <c r="L15" s="329" t="s">
        <v>21</v>
      </c>
      <c r="M15" s="330">
        <f>VLOOKUP(C15,$G$28:$J$37,4,0)+VLOOKUP(E15,$G$28:$J$37,4,0)+VLOOKUP(G15,$G$28:$J$37,4,0)</f>
        <v>9</v>
      </c>
      <c r="N15" s="331">
        <f>SUM(H15,F15,D15,B15)</f>
        <v>3</v>
      </c>
      <c r="O15" s="332" t="s">
        <v>64</v>
      </c>
      <c r="P15" s="285"/>
      <c r="Q15" s="340" t="s">
        <v>4</v>
      </c>
      <c r="R15" s="45" t="str">
        <f>B13</f>
        <v>Máša Luděk</v>
      </c>
      <c r="S15" s="45" t="s">
        <v>14</v>
      </c>
      <c r="T15" s="45" t="str">
        <f>B15</f>
        <v>Ptáček Ivan</v>
      </c>
      <c r="U15" s="341">
        <v>3</v>
      </c>
      <c r="V15" s="342" t="s">
        <v>21</v>
      </c>
      <c r="W15" s="343">
        <v>2</v>
      </c>
    </row>
    <row r="16" spans="1:23" s="280" customFormat="1" ht="24" customHeight="1" thickBot="1">
      <c r="A16" s="283"/>
      <c r="B16" s="279"/>
      <c r="C16" s="286"/>
      <c r="D16" s="287"/>
      <c r="E16" s="286"/>
      <c r="F16" s="287"/>
      <c r="G16" s="286"/>
      <c r="H16" s="287"/>
      <c r="I16" s="286"/>
      <c r="J16" s="287"/>
      <c r="K16" s="287"/>
      <c r="L16" s="287"/>
      <c r="M16" s="279"/>
      <c r="N16" s="279"/>
      <c r="O16" s="279"/>
      <c r="P16" s="284"/>
      <c r="Q16" s="335" t="s">
        <v>3</v>
      </c>
      <c r="R16" s="336" t="str">
        <f>B15</f>
        <v>Ptáček Ivan</v>
      </c>
      <c r="S16" s="336" t="s">
        <v>14</v>
      </c>
      <c r="T16" s="336" t="str">
        <f>B12</f>
        <v>Hrnčiřík Pavel</v>
      </c>
      <c r="U16" s="337">
        <v>0</v>
      </c>
      <c r="V16" s="338" t="s">
        <v>21</v>
      </c>
      <c r="W16" s="339">
        <v>3</v>
      </c>
    </row>
    <row r="17" spans="1:16" s="280" customFormat="1" ht="24" customHeight="1" thickBot="1">
      <c r="A17" s="283"/>
      <c r="B17" s="279"/>
      <c r="C17" s="201" t="s">
        <v>8</v>
      </c>
      <c r="D17" s="202" t="s">
        <v>9</v>
      </c>
      <c r="E17" s="333"/>
      <c r="F17" s="203" t="s">
        <v>10</v>
      </c>
      <c r="G17" s="204" t="s">
        <v>11</v>
      </c>
      <c r="H17" s="205"/>
      <c r="I17" s="206" t="s">
        <v>12</v>
      </c>
      <c r="J17" s="207" t="s">
        <v>13</v>
      </c>
      <c r="K17" s="334"/>
      <c r="L17" s="287"/>
      <c r="M17" s="279"/>
      <c r="N17" s="279"/>
      <c r="O17" s="279"/>
      <c r="P17" s="279"/>
    </row>
    <row r="18" spans="1:16" s="280" customFormat="1" ht="24" customHeight="1">
      <c r="A18" s="283"/>
      <c r="L18" s="287"/>
      <c r="M18" s="279"/>
      <c r="N18" s="279"/>
      <c r="O18" s="279"/>
      <c r="P18" s="279"/>
    </row>
    <row r="19" s="280" customFormat="1" ht="15"/>
    <row r="20" s="280" customFormat="1" ht="15"/>
    <row r="21" s="280" customFormat="1" ht="15"/>
    <row r="22" s="280" customFormat="1" ht="15"/>
    <row r="23" s="280" customFormat="1" ht="15"/>
    <row r="24" s="280" customFormat="1" ht="15"/>
    <row r="25" s="280" customFormat="1" ht="15"/>
    <row r="26" s="280" customFormat="1" ht="15"/>
    <row r="27" s="280" customFormat="1" ht="15" hidden="1"/>
    <row r="28" spans="7:10" s="280" customFormat="1" ht="15" hidden="1">
      <c r="G28" s="288" t="s">
        <v>16</v>
      </c>
      <c r="H28" s="280">
        <v>7</v>
      </c>
      <c r="I28" s="289">
        <v>3</v>
      </c>
      <c r="J28" s="289">
        <v>0</v>
      </c>
    </row>
    <row r="29" spans="7:10" s="280" customFormat="1" ht="15" hidden="1">
      <c r="G29" s="288" t="s">
        <v>18</v>
      </c>
      <c r="H29" s="280">
        <v>6</v>
      </c>
      <c r="I29" s="289">
        <v>3</v>
      </c>
      <c r="J29" s="289">
        <v>1</v>
      </c>
    </row>
    <row r="30" spans="7:10" s="280" customFormat="1" ht="15" hidden="1">
      <c r="G30" s="288" t="s">
        <v>20</v>
      </c>
      <c r="H30" s="280">
        <v>5</v>
      </c>
      <c r="I30" s="289">
        <v>3</v>
      </c>
      <c r="J30" s="289">
        <v>2</v>
      </c>
    </row>
    <row r="31" spans="7:10" s="280" customFormat="1" ht="15" hidden="1">
      <c r="G31" s="288" t="s">
        <v>22</v>
      </c>
      <c r="H31" s="280">
        <v>4</v>
      </c>
      <c r="I31" s="289">
        <v>3</v>
      </c>
      <c r="J31" s="289">
        <v>0</v>
      </c>
    </row>
    <row r="32" spans="7:10" s="280" customFormat="1" ht="15" hidden="1">
      <c r="G32" s="288" t="s">
        <v>17</v>
      </c>
      <c r="H32" s="280">
        <v>2</v>
      </c>
      <c r="I32" s="289">
        <v>2</v>
      </c>
      <c r="J32" s="289">
        <v>3</v>
      </c>
    </row>
    <row r="33" spans="7:10" s="280" customFormat="1" ht="15" hidden="1">
      <c r="G33" s="288" t="s">
        <v>19</v>
      </c>
      <c r="H33" s="280">
        <v>1</v>
      </c>
      <c r="I33" s="289">
        <v>1</v>
      </c>
      <c r="J33" s="289">
        <v>3</v>
      </c>
    </row>
    <row r="34" spans="7:10" s="280" customFormat="1" ht="15" hidden="1">
      <c r="G34" s="288" t="s">
        <v>15</v>
      </c>
      <c r="H34" s="280">
        <v>0</v>
      </c>
      <c r="I34" s="289">
        <v>0</v>
      </c>
      <c r="J34" s="289">
        <v>3</v>
      </c>
    </row>
    <row r="35" spans="7:10" s="280" customFormat="1" ht="15" hidden="1">
      <c r="G35" s="288" t="s">
        <v>23</v>
      </c>
      <c r="H35" s="280">
        <v>-3</v>
      </c>
      <c r="I35" s="289">
        <v>0</v>
      </c>
      <c r="J35" s="289">
        <v>3</v>
      </c>
    </row>
    <row r="36" spans="7:10" s="280" customFormat="1" ht="15" hidden="1">
      <c r="G36" s="288" t="s">
        <v>24</v>
      </c>
      <c r="H36" s="280">
        <v>-3</v>
      </c>
      <c r="I36" s="289">
        <v>0</v>
      </c>
      <c r="J36" s="289">
        <v>0</v>
      </c>
    </row>
    <row r="37" spans="7:8" s="280" customFormat="1" ht="15" hidden="1">
      <c r="G37" s="280" t="s">
        <v>21</v>
      </c>
      <c r="H37" s="290">
        <f>""</f>
      </c>
    </row>
    <row r="38" s="280" customFormat="1" ht="15"/>
    <row r="39" s="280" customFormat="1" ht="15"/>
    <row r="40" s="280" customFormat="1" ht="15"/>
    <row r="41" s="280" customFormat="1" ht="15"/>
    <row r="42" s="280" customFormat="1" ht="15"/>
    <row r="43" s="280" customFormat="1" ht="15"/>
    <row r="44" s="280" customFormat="1" ht="15"/>
    <row r="45" s="280" customFormat="1" ht="15"/>
    <row r="46" s="280" customFormat="1" ht="15"/>
    <row r="47" s="280" customFormat="1" ht="15"/>
    <row r="48" s="280" customFormat="1" ht="15"/>
    <row r="49" s="280" customFormat="1" ht="15"/>
    <row r="50" s="280" customFormat="1" ht="15"/>
    <row r="51" s="280" customFormat="1" ht="15"/>
    <row r="52" s="280" customFormat="1" ht="15"/>
    <row r="53" s="280" customFormat="1" ht="15"/>
    <row r="54" s="280" customFormat="1" ht="15"/>
    <row r="55" s="280" customFormat="1" ht="15"/>
    <row r="56" s="280" customFormat="1" ht="15"/>
    <row r="57" s="280" customFormat="1" ht="15"/>
    <row r="58" s="280" customFormat="1" ht="15"/>
    <row r="59" s="280" customFormat="1" ht="15"/>
    <row r="60" s="280" customFormat="1" ht="15"/>
    <row r="61" s="280" customFormat="1" ht="15"/>
    <row r="62" s="280" customFormat="1" ht="15"/>
    <row r="63" s="280" customFormat="1" ht="15"/>
    <row r="64" s="280" customFormat="1" ht="15"/>
    <row r="65" s="280" customFormat="1" ht="15"/>
    <row r="66" s="280" customFormat="1" ht="15"/>
    <row r="67" s="280" customFormat="1" ht="15"/>
    <row r="68" s="280" customFormat="1" ht="15"/>
    <row r="69" s="280" customFormat="1" ht="15"/>
    <row r="70" s="280" customFormat="1" ht="15"/>
    <row r="71" s="280" customFormat="1" ht="15"/>
    <row r="72" s="280" customFormat="1" ht="15"/>
    <row r="73" s="280" customFormat="1" ht="15"/>
    <row r="74" s="280" customFormat="1" ht="15"/>
    <row r="75" s="280" customFormat="1" ht="15"/>
    <row r="76" s="280" customFormat="1" ht="15"/>
    <row r="77" s="280" customFormat="1" ht="15"/>
    <row r="78" s="280" customFormat="1" ht="15"/>
    <row r="79" s="280" customFormat="1" ht="15"/>
  </sheetData>
  <sheetProtection/>
  <protectedRanges>
    <protectedRange sqref="B12:B15" name="Oblast1_1"/>
    <protectedRange sqref="U11:U16" name="Oblast2_1"/>
    <protectedRange sqref="W11:W16" name="Oblast3_1"/>
    <protectedRange sqref="O12:O15" name="Oblast4_1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">
      <selection activeCell="C22" sqref="C22:H22"/>
    </sheetView>
  </sheetViews>
  <sheetFormatPr defaultColWidth="9.140625" defaultRowHeight="15"/>
  <cols>
    <col min="3" max="3" width="11.57421875" style="87" customWidth="1"/>
    <col min="4" max="4" width="16.7109375" style="0" customWidth="1"/>
    <col min="5" max="5" width="20.7109375" style="0" customWidth="1"/>
    <col min="6" max="6" width="2.140625" style="74" customWidth="1"/>
    <col min="7" max="7" width="20.7109375" style="0" customWidth="1"/>
    <col min="8" max="8" width="16.7109375" style="0" customWidth="1"/>
  </cols>
  <sheetData>
    <row r="1" spans="4:8" ht="15" customHeight="1" thickTop="1">
      <c r="D1" s="52"/>
      <c r="E1" s="53"/>
      <c r="F1" s="54"/>
      <c r="G1" s="53"/>
      <c r="H1" s="55"/>
    </row>
    <row r="2" spans="4:8" ht="15" customHeight="1">
      <c r="D2" s="56"/>
      <c r="E2" s="57"/>
      <c r="F2" s="58"/>
      <c r="G2" s="57"/>
      <c r="H2" s="59"/>
    </row>
    <row r="3" spans="4:8" ht="15" customHeight="1">
      <c r="D3" s="56"/>
      <c r="E3" s="57"/>
      <c r="F3" s="58"/>
      <c r="G3" s="57"/>
      <c r="H3" s="59"/>
    </row>
    <row r="4" spans="4:8" ht="15" customHeight="1">
      <c r="D4" s="56"/>
      <c r="E4" s="57"/>
      <c r="F4" s="58"/>
      <c r="G4" s="57"/>
      <c r="H4" s="60"/>
    </row>
    <row r="5" spans="4:8" ht="15" customHeight="1">
      <c r="D5" s="56"/>
      <c r="E5" s="57"/>
      <c r="F5" s="58"/>
      <c r="G5" s="57"/>
      <c r="H5" s="60"/>
    </row>
    <row r="6" spans="4:8" ht="27.75" customHeight="1" thickBot="1">
      <c r="D6" s="61" t="s">
        <v>30</v>
      </c>
      <c r="E6" s="61" t="s">
        <v>31</v>
      </c>
      <c r="F6" s="62"/>
      <c r="G6" s="61" t="s">
        <v>32</v>
      </c>
      <c r="H6" s="61" t="s">
        <v>33</v>
      </c>
    </row>
    <row r="7" spans="4:8" ht="27.75" customHeight="1" thickTop="1">
      <c r="D7" s="66"/>
      <c r="E7" s="75" t="str">
        <f>'1. liga'!R11</f>
        <v>Saňák Adam</v>
      </c>
      <c r="F7" s="75" t="s">
        <v>14</v>
      </c>
      <c r="G7" s="75" t="str">
        <f>'1. liga'!T11</f>
        <v>Ruman Milan</v>
      </c>
      <c r="H7" s="67"/>
    </row>
    <row r="8" spans="4:8" ht="27.75" customHeight="1">
      <c r="D8" s="68"/>
      <c r="E8" s="76" t="str">
        <f>'1. liga'!R12</f>
        <v>Überall Roman</v>
      </c>
      <c r="F8" s="76" t="s">
        <v>14</v>
      </c>
      <c r="G8" s="76" t="str">
        <f>'1. liga'!T12</f>
        <v>Maček Lukáš</v>
      </c>
      <c r="H8" s="69"/>
    </row>
    <row r="9" spans="3:8" ht="27.75" customHeight="1">
      <c r="C9" s="87" t="s">
        <v>36</v>
      </c>
      <c r="D9" s="68"/>
      <c r="E9" s="76" t="str">
        <f>'1. liga'!R13</f>
        <v>Ruman Milan</v>
      </c>
      <c r="F9" s="76" t="s">
        <v>14</v>
      </c>
      <c r="G9" s="76" t="str">
        <f>'1. liga'!T13</f>
        <v>Überall Roman</v>
      </c>
      <c r="H9" s="69"/>
    </row>
    <row r="10" spans="4:10" ht="27.75" customHeight="1">
      <c r="D10" s="68"/>
      <c r="E10" s="76" t="str">
        <f>'1. liga'!R14</f>
        <v>Saňák Adam</v>
      </c>
      <c r="F10" s="76" t="s">
        <v>14</v>
      </c>
      <c r="G10" s="76" t="str">
        <f>'1. liga'!T14</f>
        <v>Überall Roman</v>
      </c>
      <c r="H10" s="69"/>
      <c r="J10" s="72"/>
    </row>
    <row r="11" spans="4:13" ht="27.75" customHeight="1">
      <c r="D11" s="68"/>
      <c r="E11" s="76" t="str">
        <f>'1. liga'!R15</f>
        <v>Ruman Milan</v>
      </c>
      <c r="F11" s="76" t="s">
        <v>14</v>
      </c>
      <c r="G11" s="76" t="str">
        <f>'1. liga'!T15</f>
        <v>Maček Lukáš</v>
      </c>
      <c r="H11" s="69"/>
      <c r="M11" s="72"/>
    </row>
    <row r="12" spans="3:8" ht="27.75" customHeight="1" thickBot="1">
      <c r="C12" s="88"/>
      <c r="D12" s="70"/>
      <c r="E12" s="77" t="str">
        <f>'1. liga'!R16</f>
        <v>Maček Lukáš</v>
      </c>
      <c r="F12" s="77" t="s">
        <v>14</v>
      </c>
      <c r="G12" s="77" t="str">
        <f>'1. liga'!T16</f>
        <v>Saňák Adam</v>
      </c>
      <c r="H12" s="71"/>
    </row>
    <row r="13" spans="4:8" ht="27.75" customHeight="1" thickTop="1">
      <c r="D13" s="64"/>
      <c r="E13" s="345" t="str">
        <f>'2. liga'!T10</f>
        <v>Münster Jaromír</v>
      </c>
      <c r="F13" s="79" t="s">
        <v>14</v>
      </c>
      <c r="G13" s="82" t="str">
        <f>'2. liga'!V10</f>
        <v>Klimák Jan</v>
      </c>
      <c r="H13" s="64"/>
    </row>
    <row r="14" spans="3:8" ht="27.75" customHeight="1">
      <c r="C14" s="87" t="s">
        <v>37</v>
      </c>
      <c r="D14" s="64"/>
      <c r="E14" s="346" t="str">
        <f>'2. liga'!T11</f>
        <v>Konečný Dan</v>
      </c>
      <c r="F14" s="79" t="s">
        <v>14</v>
      </c>
      <c r="G14" s="82" t="str">
        <f>'2. liga'!V11</f>
        <v>Štěpáník Michal</v>
      </c>
      <c r="H14" s="64"/>
    </row>
    <row r="15" spans="4:13" ht="27.75" customHeight="1">
      <c r="D15" s="64"/>
      <c r="E15" s="346" t="str">
        <f>'2. liga'!T12</f>
        <v>Štefaník Drahoslav</v>
      </c>
      <c r="F15" s="79" t="s">
        <v>14</v>
      </c>
      <c r="G15" s="82" t="str">
        <f>'2. liga'!V12</f>
        <v>Münster Jaromír</v>
      </c>
      <c r="H15" s="64"/>
      <c r="M15" s="138"/>
    </row>
    <row r="16" spans="4:13" ht="27.75" customHeight="1">
      <c r="D16" s="64"/>
      <c r="E16" s="346" t="str">
        <f>'2. liga'!T13</f>
        <v>Klimák Jan</v>
      </c>
      <c r="F16" s="79" t="s">
        <v>14</v>
      </c>
      <c r="G16" s="82" t="str">
        <f>'2. liga'!V13</f>
        <v>Konečný Dan</v>
      </c>
      <c r="H16" s="64"/>
      <c r="M16" s="72"/>
    </row>
    <row r="17" spans="4:13" ht="27.75" customHeight="1">
      <c r="D17" s="64"/>
      <c r="E17" s="346" t="str">
        <f>'2. liga'!T14</f>
        <v>Štěpáník Michal</v>
      </c>
      <c r="F17" s="79"/>
      <c r="G17" s="82" t="str">
        <f>'2. liga'!V14</f>
        <v>Štefaník Drahoslav</v>
      </c>
      <c r="H17" s="64"/>
      <c r="M17" s="72"/>
    </row>
    <row r="18" spans="4:13" ht="27.75" customHeight="1">
      <c r="D18" s="64"/>
      <c r="E18" s="346" t="str">
        <f>'2. liga'!T15</f>
        <v>Münster Jaromír</v>
      </c>
      <c r="F18" s="79"/>
      <c r="G18" s="82" t="str">
        <f>'2. liga'!V15</f>
        <v>Konečný Dan</v>
      </c>
      <c r="H18" s="64"/>
      <c r="M18" s="72"/>
    </row>
    <row r="19" spans="4:13" ht="27.75" customHeight="1">
      <c r="D19" s="64"/>
      <c r="E19" s="346" t="str">
        <f>'2. liga'!T16</f>
        <v>Klimák Jan</v>
      </c>
      <c r="F19" s="79"/>
      <c r="G19" s="82" t="str">
        <f>'2. liga'!V16</f>
        <v>Štěpáník Michal</v>
      </c>
      <c r="H19" s="64"/>
      <c r="M19" s="72"/>
    </row>
    <row r="20" spans="4:13" ht="27.75" customHeight="1">
      <c r="D20" s="64"/>
      <c r="E20" s="346" t="str">
        <f>'2. liga'!T17</f>
        <v>Konečný Dan</v>
      </c>
      <c r="F20" s="79"/>
      <c r="G20" s="82" t="str">
        <f>'2. liga'!V17</f>
        <v>Štefaník Drahoslav</v>
      </c>
      <c r="H20" s="64"/>
      <c r="M20" s="72"/>
    </row>
    <row r="21" spans="4:13" ht="27.75" customHeight="1">
      <c r="D21" s="64"/>
      <c r="E21" s="346" t="str">
        <f>'2. liga'!T18</f>
        <v>Štěpáník Michal</v>
      </c>
      <c r="F21" s="79" t="s">
        <v>14</v>
      </c>
      <c r="G21" s="82" t="str">
        <f>'2. liga'!V18</f>
        <v>Münster Jaromír</v>
      </c>
      <c r="H21" s="64"/>
      <c r="M21" s="72"/>
    </row>
    <row r="22" spans="3:13" ht="27.75" customHeight="1" thickBot="1">
      <c r="C22" s="88"/>
      <c r="D22" s="65"/>
      <c r="E22" s="347" t="str">
        <f>'2. liga'!T19</f>
        <v>Štefaník Drahoslav</v>
      </c>
      <c r="F22" s="80" t="s">
        <v>14</v>
      </c>
      <c r="G22" s="86" t="str">
        <f>'2. liga'!V19</f>
        <v>Klimák Jan</v>
      </c>
      <c r="H22" s="65"/>
      <c r="M22" s="72"/>
    </row>
    <row r="23" spans="3:8" ht="27.75" customHeight="1" thickTop="1">
      <c r="C23" s="89"/>
      <c r="D23" s="63"/>
      <c r="E23" s="81" t="str">
        <f>'3. liga'!T10</f>
        <v>Koudela Vladimír</v>
      </c>
      <c r="F23" s="78" t="s">
        <v>14</v>
      </c>
      <c r="G23" s="82" t="str">
        <f>'3. liga'!V10</f>
        <v>Matula Martin</v>
      </c>
      <c r="H23" s="63"/>
    </row>
    <row r="24" spans="3:8" ht="27.75" customHeight="1">
      <c r="C24" s="89"/>
      <c r="D24" s="73"/>
      <c r="E24" s="83" t="str">
        <f>'3. liga'!T11</f>
        <v>Masař Jakub</v>
      </c>
      <c r="F24" s="79" t="s">
        <v>14</v>
      </c>
      <c r="G24" s="84" t="str">
        <f>'3. liga'!V11</f>
        <v>Kovařík Jaromír</v>
      </c>
      <c r="H24" s="73"/>
    </row>
    <row r="25" spans="3:8" ht="27.75" customHeight="1">
      <c r="C25" s="89" t="s">
        <v>38</v>
      </c>
      <c r="D25" s="137"/>
      <c r="E25" s="83" t="str">
        <f>'3. liga'!T12</f>
        <v>Krajíček Aleš</v>
      </c>
      <c r="F25" s="136" t="s">
        <v>14</v>
      </c>
      <c r="G25" s="84" t="str">
        <f>'3. liga'!V12</f>
        <v>Koudela Vladimír</v>
      </c>
      <c r="H25" s="137"/>
    </row>
    <row r="26" spans="3:8" ht="27.75" customHeight="1">
      <c r="C26" s="89"/>
      <c r="D26" s="137"/>
      <c r="E26" s="83" t="str">
        <f>'3. liga'!T13</f>
        <v>Matula Martin</v>
      </c>
      <c r="F26" s="136" t="s">
        <v>14</v>
      </c>
      <c r="G26" s="84" t="str">
        <f>'3. liga'!V13</f>
        <v>Masař Jakub</v>
      </c>
      <c r="H26" s="137"/>
    </row>
    <row r="27" spans="3:8" ht="27.75" customHeight="1">
      <c r="C27" s="89"/>
      <c r="D27" s="137"/>
      <c r="E27" s="83" t="str">
        <f>'3. liga'!T14</f>
        <v>Kovařík Jaromír</v>
      </c>
      <c r="F27" s="136" t="s">
        <v>14</v>
      </c>
      <c r="G27" s="84" t="str">
        <f>'3. liga'!V14</f>
        <v>Krajíček Aleš</v>
      </c>
      <c r="H27" s="137"/>
    </row>
    <row r="28" spans="3:8" ht="27.75" customHeight="1">
      <c r="C28" s="89"/>
      <c r="D28" s="137"/>
      <c r="E28" s="83" t="str">
        <f>'3. liga'!T15</f>
        <v>Koudela Vladimír</v>
      </c>
      <c r="F28" s="136" t="s">
        <v>14</v>
      </c>
      <c r="G28" s="84" t="str">
        <f>'3. liga'!V15</f>
        <v>Masař Jakub</v>
      </c>
      <c r="H28" s="137"/>
    </row>
    <row r="29" spans="3:8" ht="27.75" customHeight="1">
      <c r="C29" s="89"/>
      <c r="D29" s="137"/>
      <c r="E29" s="83" t="str">
        <f>'3. liga'!T16</f>
        <v>Matula Martin</v>
      </c>
      <c r="F29" s="136" t="s">
        <v>14</v>
      </c>
      <c r="G29" s="84" t="str">
        <f>'3. liga'!V16</f>
        <v>Kovařík Jaromír</v>
      </c>
      <c r="H29" s="137"/>
    </row>
    <row r="30" spans="3:8" ht="27.75" customHeight="1">
      <c r="C30" s="89"/>
      <c r="D30" s="64"/>
      <c r="E30" s="83" t="str">
        <f>'3. liga'!T17</f>
        <v>Masař Jakub</v>
      </c>
      <c r="F30" s="79" t="s">
        <v>14</v>
      </c>
      <c r="G30" s="84" t="str">
        <f>'3. liga'!V17</f>
        <v>Krajíček Aleš</v>
      </c>
      <c r="H30" s="64"/>
    </row>
    <row r="31" spans="4:8" ht="27.75" customHeight="1">
      <c r="D31" s="64"/>
      <c r="E31" s="83" t="str">
        <f>'3. liga'!T18</f>
        <v>Kovařík Jaromír</v>
      </c>
      <c r="F31" s="79" t="s">
        <v>14</v>
      </c>
      <c r="G31" s="84" t="str">
        <f>'3. liga'!V18</f>
        <v>Koudela Vladimír</v>
      </c>
      <c r="H31" s="64"/>
    </row>
    <row r="32" spans="3:8" ht="27.75" customHeight="1" thickBot="1">
      <c r="C32" s="88"/>
      <c r="D32" s="65"/>
      <c r="E32" s="85" t="str">
        <f>'3. liga'!T19</f>
        <v>Krajíček Aleš</v>
      </c>
      <c r="F32" s="80" t="s">
        <v>14</v>
      </c>
      <c r="G32" s="86" t="str">
        <f>'3. liga'!V19</f>
        <v>Matula Martin</v>
      </c>
      <c r="H32" s="65"/>
    </row>
    <row r="33" spans="4:8" ht="27.75" customHeight="1" thickTop="1">
      <c r="D33" s="63"/>
      <c r="E33" s="81" t="str">
        <f>'4. liga'!R11</f>
        <v>Hrnčiřík Pavel</v>
      </c>
      <c r="F33" s="79" t="s">
        <v>14</v>
      </c>
      <c r="G33" s="82" t="str">
        <f>'4. liga'!T11</f>
        <v>Máša Luděk</v>
      </c>
      <c r="H33" s="63"/>
    </row>
    <row r="34" spans="3:8" ht="27.75" customHeight="1">
      <c r="C34" s="87" t="s">
        <v>39</v>
      </c>
      <c r="D34" s="63"/>
      <c r="E34" s="81" t="str">
        <f>'4. liga'!R12</f>
        <v>Pinďák Pavel</v>
      </c>
      <c r="F34" s="79" t="s">
        <v>14</v>
      </c>
      <c r="G34" s="82" t="str">
        <f>'4. liga'!T12</f>
        <v>Ptáček Ivan</v>
      </c>
      <c r="H34" s="63"/>
    </row>
    <row r="35" spans="4:8" ht="27.75" customHeight="1">
      <c r="D35" s="63"/>
      <c r="E35" s="81" t="str">
        <f>'4. liga'!R13</f>
        <v>Máša Luděk</v>
      </c>
      <c r="F35" s="79" t="s">
        <v>14</v>
      </c>
      <c r="G35" s="82" t="str">
        <f>'4. liga'!T13</f>
        <v>Pinďák Pavel</v>
      </c>
      <c r="H35" s="63"/>
    </row>
    <row r="36" spans="4:8" ht="27.75" customHeight="1">
      <c r="D36" s="63"/>
      <c r="E36" s="81" t="str">
        <f>'4. liga'!R14</f>
        <v>Hrnčiřík Pavel</v>
      </c>
      <c r="F36" s="79" t="s">
        <v>14</v>
      </c>
      <c r="G36" s="82" t="str">
        <f>'4. liga'!T14</f>
        <v>Pinďák Pavel</v>
      </c>
      <c r="H36" s="63"/>
    </row>
    <row r="37" spans="4:8" ht="27.75" customHeight="1">
      <c r="D37" s="63"/>
      <c r="E37" s="81" t="str">
        <f>'4. liga'!R15</f>
        <v>Máša Luděk</v>
      </c>
      <c r="F37" s="79" t="s">
        <v>14</v>
      </c>
      <c r="G37" s="82" t="str">
        <f>'4. liga'!T15</f>
        <v>Ptáček Ivan</v>
      </c>
      <c r="H37" s="63"/>
    </row>
    <row r="38" spans="3:8" ht="27.75" customHeight="1" thickBot="1">
      <c r="C38" s="88"/>
      <c r="D38" s="65"/>
      <c r="E38" s="85" t="str">
        <f>'4. liga'!R16</f>
        <v>Ptáček Ivan</v>
      </c>
      <c r="F38" s="80" t="s">
        <v>14</v>
      </c>
      <c r="G38" s="86" t="str">
        <f>'4. liga'!T16</f>
        <v>Hrnčiřík Pavel</v>
      </c>
      <c r="H38" s="65"/>
    </row>
    <row r="39" spans="3:8" s="72" customFormat="1" ht="19.5" customHeight="1" thickTop="1">
      <c r="C39" s="89"/>
      <c r="D39" s="57"/>
      <c r="E39" s="57"/>
      <c r="F39" s="58"/>
      <c r="G39" s="57"/>
      <c r="H39" s="57"/>
    </row>
    <row r="40" spans="3:8" s="72" customFormat="1" ht="19.5" customHeight="1">
      <c r="C40" s="89"/>
      <c r="D40" s="57"/>
      <c r="E40" s="57"/>
      <c r="F40" s="58"/>
      <c r="G40" s="57"/>
      <c r="H40" s="57"/>
    </row>
    <row r="41" spans="1:18" s="139" customFormat="1" ht="19.5" customHeight="1" thickBot="1">
      <c r="A41" s="72"/>
      <c r="B41" s="72"/>
      <c r="C41" s="89"/>
      <c r="D41" s="57"/>
      <c r="E41" s="57"/>
      <c r="F41" s="58"/>
      <c r="G41" s="57"/>
      <c r="H41" s="57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ht="15.75" thickTop="1"/>
    <row r="133" ht="15" hidden="1"/>
    <row r="136" ht="15">
      <c r="C136" s="87" t="s">
        <v>34</v>
      </c>
    </row>
    <row r="138" ht="15">
      <c r="L138" t="s">
        <v>35</v>
      </c>
    </row>
  </sheetData>
  <sheetProtection/>
  <printOptions/>
  <pageMargins left="0.7" right="0.7" top="0.787401575" bottom="0.787401575" header="0.3" footer="0.3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2018-01-01T19:15:16Z</cp:lastPrinted>
  <dcterms:created xsi:type="dcterms:W3CDTF">2010-08-24T10:15:51Z</dcterms:created>
  <dcterms:modified xsi:type="dcterms:W3CDTF">2018-02-01T13:29:06Z</dcterms:modified>
  <cp:category/>
  <cp:version/>
  <cp:contentType/>
  <cp:contentStatus/>
</cp:coreProperties>
</file>