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1. liga" sheetId="1" r:id="rId1"/>
    <sheet name="2.liga" sheetId="2" r:id="rId2"/>
    <sheet name="3.liga" sheetId="3" r:id="rId3"/>
    <sheet name="3. liga" sheetId="4" state="hidden" r:id="rId4"/>
    <sheet name="4.liga" sheetId="5" r:id="rId5"/>
    <sheet name="tabulka výsledků" sheetId="6" r:id="rId6"/>
    <sheet name="HRÁČI" sheetId="7" r:id="rId7"/>
    <sheet name="4. liga-4 hráči" sheetId="8" state="hidden" r:id="rId8"/>
  </sheets>
  <definedNames>
    <definedName name="_xlnm.Print_Area" localSheetId="5">'tabulka výsledků'!$B$1:$I$35</definedName>
  </definedNames>
  <calcPr fullCalcOnLoad="1"/>
</workbook>
</file>

<file path=xl/comments2.xml><?xml version="1.0" encoding="utf-8"?>
<comments xmlns="http://schemas.openxmlformats.org/spreadsheetml/2006/main">
  <authors>
    <author>sef</author>
  </authors>
  <commentList>
    <comment ref="W13" authorId="0">
      <text>
        <r>
          <rPr>
            <b/>
            <sz val="9"/>
            <rFont val="Tahoma"/>
            <family val="2"/>
          </rPr>
          <t>sef: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<sst xmlns="http://schemas.openxmlformats.org/spreadsheetml/2006/main" count="412" uniqueCount="70">
  <si>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</si>
  <si>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</si>
  <si>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</si>
  <si>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</si>
  <si>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</si>
  <si>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</si>
  <si>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</si>
  <si>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</si>
  <si>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</si>
  <si>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</si>
  <si>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</si>
  <si>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</si>
  <si>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</si>
  <si>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</si>
  <si>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</si>
  <si>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</si>
  <si>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</si>
  <si>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</si>
  <si>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</si>
  <si>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</si>
  <si>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</si>
  <si>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</si>
  <si>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</si>
  <si>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</si>
  <si>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</si>
  <si>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</si>
  <si>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</si>
  <si>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</si>
  <si>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</si>
  <si>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</si>
  <si>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</si>
  <si>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</si>
  <si>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</si>
  <si>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</si>
  <si>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</si>
  <si>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</si>
  <si>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</si>
  <si>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</si>
  <si>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</si>
  <si>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</si>
  <si>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</si>
  <si>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</si>
  <si>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</si>
  <si>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</si>
  <si>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</si>
  <si>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</si>
  <si>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</si>
  <si>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</si>
  <si>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</si>
  <si>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</si>
  <si>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</si>
  <si>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Julínek Tomáš</t>
  </si>
  <si>
    <t>Štefaník Lukáš</t>
  </si>
  <si>
    <t>5-1</t>
  </si>
  <si>
    <t>4-5</t>
  </si>
  <si>
    <t>3-5</t>
  </si>
  <si>
    <t>5-2</t>
  </si>
  <si>
    <t>Maček Lukáš</t>
  </si>
  <si>
    <t>Masař Jakub</t>
  </si>
  <si>
    <t>;</t>
  </si>
  <si>
    <t>Ptáček Ivan</t>
  </si>
  <si>
    <t>domácí</t>
  </si>
  <si>
    <t>Jaromír Stolařík</t>
  </si>
  <si>
    <t>.  Leden</t>
  </si>
  <si>
    <t>S</t>
  </si>
  <si>
    <t>1.</t>
  </si>
  <si>
    <t>4.-5.</t>
  </si>
  <si>
    <t>3.</t>
  </si>
  <si>
    <t>2.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</si>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</sst>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sz val="12"/>
      <color indexed="10"/>
      <name val="Calibri"/>
      <family val="2"/>
    </font>
    <font>
      <sz val="14"/>
      <color indexed="36"/>
      <name val="Calibri"/>
      <family val="2"/>
    </font>
    <font>
      <sz val="11"/>
      <color indexed="50"/>
      <name val="Calibri"/>
      <family val="2"/>
    </font>
    <font>
      <b/>
      <sz val="11"/>
      <color indexed="40"/>
      <name val="Calibri"/>
      <family val="2"/>
    </font>
    <font>
      <b/>
      <sz val="11"/>
      <color indexed="50"/>
      <name val="Calibri"/>
      <family val="2"/>
    </font>
    <font>
      <sz val="12"/>
      <color indexed="50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8"/>
      <color indexed="10"/>
      <name val="Calibri"/>
      <family val="0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name val="Calibri"/>
      <family val="0"/>
    </font>
    <font>
      <b/>
      <sz val="54"/>
      <color indexed="9"/>
      <name val="Calibri"/>
      <family val="0"/>
    </font>
    <font>
      <b/>
      <sz val="26"/>
      <color indexed="10"/>
      <name val="Calibri"/>
      <family val="0"/>
    </font>
    <font>
      <b/>
      <sz val="20"/>
      <color indexed="10"/>
      <name val="Calibri"/>
      <family val="0"/>
    </font>
    <font>
      <b/>
      <sz val="16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5"/>
      <color theme="1"/>
      <name val="Calibri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sz val="12"/>
      <color rgb="FFFF0000"/>
      <name val="Calibri"/>
      <family val="2"/>
    </font>
    <font>
      <sz val="14"/>
      <color rgb="FF7030A0"/>
      <name val="Calibri"/>
      <family val="2"/>
    </font>
    <font>
      <sz val="11"/>
      <color rgb="FF92D050"/>
      <name val="Calibri"/>
      <family val="2"/>
    </font>
    <font>
      <b/>
      <sz val="11"/>
      <color rgb="FF00B0F0"/>
      <name val="Calibri"/>
      <family val="2"/>
    </font>
    <font>
      <b/>
      <sz val="11"/>
      <color rgb="FF92D050"/>
      <name val="Calibri"/>
      <family val="2"/>
    </font>
    <font>
      <sz val="12"/>
      <color rgb="FF92D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/>
      <top style="thick">
        <color rgb="FF0070C0"/>
      </top>
      <bottom/>
    </border>
    <border>
      <left/>
      <right/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ck">
        <color rgb="FF0070C0"/>
      </left>
      <right/>
      <top/>
      <bottom/>
    </border>
    <border>
      <left/>
      <right style="thick">
        <color rgb="FF0070C0"/>
      </right>
      <top/>
      <bottom/>
    </border>
    <border>
      <left style="thick">
        <color rgb="FF0070C0"/>
      </left>
      <right/>
      <top/>
      <bottom style="thick">
        <color rgb="FF0070C0"/>
      </bottom>
    </border>
    <border>
      <left/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B050"/>
      </bottom>
    </border>
    <border>
      <left style="thin">
        <color rgb="FF00B050"/>
      </left>
      <right/>
      <top/>
      <bottom style="medium">
        <color rgb="FF00B050"/>
      </bottom>
    </border>
    <border>
      <left/>
      <right style="thin">
        <color rgb="FF0070C0"/>
      </right>
      <top/>
      <bottom/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/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/>
      <top/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/>
    </border>
    <border>
      <left/>
      <right/>
      <top style="medium">
        <color rgb="FF7030A0"/>
      </top>
      <bottom/>
    </border>
    <border>
      <left/>
      <right style="medium">
        <color rgb="FF7030A0"/>
      </right>
      <top style="medium">
        <color rgb="FF7030A0"/>
      </top>
      <bottom/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/>
    </border>
    <border>
      <left style="thin"/>
      <right/>
      <top style="thin"/>
      <bottom style="thick">
        <color rgb="FF0070C0"/>
      </bottom>
    </border>
    <border>
      <left/>
      <right/>
      <top style="double"/>
      <bottom style="thin"/>
    </border>
    <border>
      <left/>
      <right/>
      <top style="thin"/>
      <bottom style="thick">
        <color rgb="FF0070C0"/>
      </bottom>
    </border>
    <border>
      <left/>
      <right/>
      <top style="thick">
        <color rgb="FF0070C0"/>
      </top>
      <bottom style="thin"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/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double">
        <color rgb="FF7030A0"/>
      </top>
      <bottom/>
    </border>
    <border>
      <left style="thin">
        <color rgb="FF7030A0"/>
      </left>
      <right/>
      <top/>
      <bottom/>
    </border>
    <border>
      <left style="hair">
        <color theme="0" tint="-0.14993000030517578"/>
      </left>
      <right style="thin">
        <color rgb="FF0070C0"/>
      </right>
      <top/>
      <bottom/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/>
      <bottom/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/>
      <bottom/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double">
        <color rgb="FF0070C0"/>
      </top>
      <bottom style="thin">
        <color rgb="FF0070C0"/>
      </bottom>
    </border>
    <border>
      <left style="thin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/>
      <top/>
      <bottom style="thin">
        <color rgb="FF00B050"/>
      </bottom>
    </border>
    <border>
      <left style="hair">
        <color theme="0" tint="-0.14993000030517578"/>
      </left>
      <right/>
      <top/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/>
      <bottom/>
    </border>
    <border>
      <left style="hair">
        <color theme="0" tint="-0.149959996342659"/>
      </left>
      <right style="thin">
        <color rgb="FF00B050"/>
      </right>
      <top/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/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/>
      <bottom/>
    </border>
    <border>
      <left style="hair">
        <color theme="0" tint="-0.149959996342659"/>
      </left>
      <right style="thin">
        <color rgb="FF7030A0"/>
      </right>
      <top/>
      <bottom/>
    </border>
    <border>
      <left style="hair">
        <color theme="0" tint="-0.14993000030517578"/>
      </left>
      <right/>
      <top/>
      <bottom style="thin">
        <color rgb="FF7030A0"/>
      </bottom>
    </border>
    <border>
      <left style="hair">
        <color theme="0" tint="-0.14993000030517578"/>
      </left>
      <right/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/>
      <top/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/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/>
    </border>
    <border>
      <left style="hair">
        <color theme="0" tint="-0.149959996342659"/>
      </left>
      <right/>
      <top/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/>
      <bottom/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/>
    </border>
    <border>
      <left style="medium">
        <color rgb="FF00B050"/>
      </left>
      <right style="thin">
        <color rgb="FF00B050"/>
      </right>
      <top style="medium">
        <color rgb="FF00B050"/>
      </top>
      <bottom/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/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/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/>
      <bottom/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/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 style="medium">
        <color rgb="FF7030A0"/>
      </left>
      <right style="medium">
        <color rgb="FF7030A0"/>
      </right>
      <top/>
      <bottom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/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n"/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>
        <color rgb="FF92D050"/>
      </left>
      <right style="medium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/>
      <right/>
      <top style="double">
        <color rgb="FF92D050"/>
      </top>
      <bottom style="thin">
        <color rgb="FF92D050"/>
      </bottom>
    </border>
    <border>
      <left/>
      <right style="thin">
        <color rgb="FF92D050"/>
      </right>
      <top style="double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/>
      <right/>
      <top style="medium">
        <color rgb="FF92D050"/>
      </top>
      <bottom style="medium">
        <color rgb="FF92D05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/>
      <top style="thick">
        <color rgb="FF0070C0"/>
      </top>
      <bottom style="double">
        <color rgb="FF0070C0"/>
      </bottom>
    </border>
    <border>
      <left style="thick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thin">
        <color rgb="FF0070C0"/>
      </right>
      <top/>
      <bottom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/>
      <bottom style="thick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hair">
        <color theme="0" tint="-0.14993000030517578"/>
      </left>
      <right style="thin">
        <color rgb="FF0070C0"/>
      </right>
      <top/>
      <bottom style="thick">
        <color rgb="FF0070C0"/>
      </bottom>
    </border>
    <border>
      <left style="thin">
        <color rgb="FF0070C0"/>
      </left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/>
      <bottom style="thick">
        <color rgb="FF0070C0"/>
      </bottom>
    </border>
    <border>
      <left style="hair">
        <color theme="0" tint="-0.149959996342659"/>
      </left>
      <right style="thin">
        <color rgb="FF0070C0"/>
      </right>
      <top/>
      <bottom style="thick">
        <color rgb="FF0070C0"/>
      </bottom>
    </border>
    <border>
      <left/>
      <right style="double">
        <color rgb="FF0070C0"/>
      </right>
      <top/>
      <bottom style="thick">
        <color rgb="FF0070C0"/>
      </bottom>
    </border>
    <border>
      <left style="thin">
        <color rgb="FF0070C0"/>
      </left>
      <right/>
      <top/>
      <bottom style="thick">
        <color rgb="FF0070C0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</border>
    <border>
      <left style="medium">
        <color rgb="FF0070C0"/>
      </left>
      <right/>
      <top style="thick">
        <color rgb="FF0070C0"/>
      </top>
      <bottom style="medium">
        <color rgb="FF0070C0"/>
      </bottom>
    </border>
    <border>
      <left/>
      <right/>
      <top style="thick">
        <color rgb="FF0070C0"/>
      </top>
      <bottom style="medium">
        <color rgb="FF0070C0"/>
      </bottom>
    </border>
    <border>
      <left/>
      <right style="thick">
        <color rgb="FF0070C0"/>
      </right>
      <top style="thick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thick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medium">
        <color rgb="FFFF0000"/>
      </right>
      <top style="thick">
        <color rgb="FFFF0000"/>
      </top>
      <bottom style="medium">
        <color rgb="FFFF0000"/>
      </bottom>
    </border>
    <border>
      <left/>
      <right/>
      <top style="medium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thick">
        <color rgb="FFFF0000"/>
      </bottom>
    </border>
    <border>
      <left style="thin">
        <color rgb="FF92D050"/>
      </left>
      <right style="medium">
        <color rgb="FF92D050"/>
      </right>
      <top style="thick">
        <color rgb="FF92D050"/>
      </top>
      <bottom style="double">
        <color rgb="FF92D050"/>
      </bottom>
    </border>
    <border>
      <left/>
      <right/>
      <top style="thin">
        <color rgb="FF92D050"/>
      </top>
      <bottom style="thick">
        <color rgb="FF92D050"/>
      </bottom>
    </border>
    <border>
      <left/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ck">
        <color rgb="FF92D050"/>
      </bottom>
    </border>
    <border>
      <left style="medium">
        <color rgb="FF92D050"/>
      </left>
      <right/>
      <top style="thick">
        <color rgb="FF92D050"/>
      </top>
      <bottom style="medium">
        <color rgb="FF92D050"/>
      </bottom>
    </border>
    <border>
      <left/>
      <right/>
      <top style="thick">
        <color rgb="FF92D050"/>
      </top>
      <bottom style="medium">
        <color rgb="FF92D050"/>
      </bottom>
    </border>
    <border>
      <left/>
      <right style="thick">
        <color rgb="FF92D050"/>
      </right>
      <top style="thick">
        <color rgb="FF92D050"/>
      </top>
      <bottom style="medium">
        <color rgb="FF92D050"/>
      </bottom>
    </border>
    <border>
      <left/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thick">
        <color rgb="FF92D050"/>
      </bottom>
    </border>
    <border>
      <left/>
      <right/>
      <top style="medium">
        <color rgb="FF92D050"/>
      </top>
      <bottom style="thick">
        <color rgb="FF92D050"/>
      </bottom>
    </border>
    <border>
      <left/>
      <right style="thick">
        <color rgb="FF92D050"/>
      </right>
      <top style="medium">
        <color rgb="FF92D050"/>
      </top>
      <bottom style="thick">
        <color rgb="FF92D050"/>
      </bottom>
    </border>
    <border>
      <left/>
      <right style="medium">
        <color rgb="FF92D050"/>
      </right>
      <top style="thick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thick">
        <color rgb="FF92D05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/>
    </border>
    <border>
      <left style="medium">
        <color rgb="FF7030A0"/>
      </left>
      <right style="double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 style="thick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thick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/>
      <top style="thin">
        <color rgb="FF7030A0"/>
      </top>
      <bottom style="thick">
        <color rgb="FF7030A0"/>
      </bottom>
    </border>
    <border>
      <left/>
      <right style="double">
        <color rgb="FF7030A0"/>
      </right>
      <top style="thin">
        <color rgb="FF7030A0"/>
      </top>
      <bottom style="thick">
        <color rgb="FF7030A0"/>
      </bottom>
    </border>
    <border>
      <left/>
      <right/>
      <top style="thin">
        <color rgb="FF7030A0"/>
      </top>
      <bottom style="thick">
        <color rgb="FF7030A0"/>
      </bottom>
    </border>
    <border>
      <left/>
      <right style="thin">
        <color rgb="FF7030A0"/>
      </right>
      <top style="thin">
        <color rgb="FF7030A0"/>
      </top>
      <bottom style="thick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</border>
    <border>
      <left style="medium">
        <color rgb="FF7030A0"/>
      </left>
      <right/>
      <top style="thick">
        <color rgb="FF7030A0"/>
      </top>
      <bottom style="medium">
        <color rgb="FF7030A0"/>
      </bottom>
    </border>
    <border>
      <left/>
      <right/>
      <top style="thick">
        <color rgb="FF7030A0"/>
      </top>
      <bottom style="medium">
        <color rgb="FF7030A0"/>
      </bottom>
    </border>
    <border>
      <left/>
      <right style="medium">
        <color rgb="FF7030A0"/>
      </right>
      <top style="thick">
        <color rgb="FF7030A0"/>
      </top>
      <bottom style="medium">
        <color rgb="FF7030A0"/>
      </bottom>
    </border>
    <border>
      <left/>
      <right style="thick">
        <color rgb="FF7030A0"/>
      </right>
      <top style="medium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/>
      <right style="thick">
        <color rgb="FF7030A0"/>
      </right>
      <top style="medium">
        <color rgb="FF7030A0"/>
      </top>
      <bottom style="thick">
        <color rgb="FF7030A0"/>
      </bottom>
    </border>
    <border>
      <left style="double">
        <color rgb="FF7030A0"/>
      </left>
      <right style="thick">
        <color rgb="FF7030A0"/>
      </right>
      <top style="medium">
        <color rgb="FF7030A0"/>
      </top>
      <bottom style="medium">
        <color rgb="FF7030A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thick">
        <color rgb="FF92D05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thick">
        <color rgb="FF7030A0"/>
      </bottom>
    </border>
    <border>
      <left style="thin">
        <color rgb="FFFF0000"/>
      </left>
      <right/>
      <top/>
      <bottom/>
    </border>
    <border>
      <left style="hair">
        <color theme="0" tint="-0.149959996342659"/>
      </left>
      <right style="thin">
        <color rgb="FFFF0000"/>
      </right>
      <top/>
      <bottom/>
    </border>
    <border>
      <left style="hair">
        <color theme="0" tint="-0.149959996342659"/>
      </left>
      <right/>
      <top/>
      <bottom/>
    </border>
    <border>
      <left style="hair">
        <color theme="0" tint="-0.149959996342659"/>
      </left>
      <right style="double">
        <color rgb="FFFF0000"/>
      </right>
      <top/>
      <bottom/>
    </border>
    <border>
      <left/>
      <right style="thin">
        <color rgb="FFFF0000"/>
      </right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hair">
        <color theme="0" tint="-0.14993000030517578"/>
      </left>
      <right/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/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/>
      <right style="double">
        <color rgb="FFFF0000"/>
      </right>
      <top style="thick">
        <color rgb="FFFF0000"/>
      </top>
      <bottom/>
    </border>
    <border>
      <left style="thin">
        <color rgb="FFFF0000"/>
      </left>
      <right/>
      <top style="thick">
        <color rgb="FFFF0000"/>
      </top>
      <bottom style="double">
        <color rgb="FFFF0000"/>
      </bottom>
    </border>
    <border>
      <left style="thick">
        <color rgb="FFFF0000"/>
      </left>
      <right style="thin">
        <color rgb="FFFF0000"/>
      </right>
      <top/>
      <bottom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hair">
        <color theme="0" tint="-0.14993000030517578"/>
      </left>
      <right/>
      <top/>
      <bottom style="thick">
        <color rgb="FFFF0000"/>
      </bottom>
    </border>
    <border>
      <left style="thin">
        <color rgb="FFFF0000"/>
      </left>
      <right/>
      <top/>
      <bottom style="thick">
        <color rgb="FFFF0000"/>
      </bottom>
    </border>
    <border>
      <left style="hair">
        <color theme="0" tint="-0.14993000030517578"/>
      </left>
      <right style="thin">
        <color rgb="FFFF0000"/>
      </right>
      <top/>
      <bottom style="thick">
        <color rgb="FFFF0000"/>
      </bottom>
    </border>
    <border>
      <left style="hair">
        <color theme="0" tint="-0.149959996342659"/>
      </left>
      <right/>
      <top/>
      <bottom style="thick">
        <color rgb="FFFF0000"/>
      </bottom>
    </border>
    <border>
      <left/>
      <right style="double">
        <color rgb="FFFF0000"/>
      </right>
      <top/>
      <bottom style="thick">
        <color rgb="FFFF0000"/>
      </bottom>
    </border>
    <border>
      <left/>
      <right style="thin">
        <color rgb="FFFF0000"/>
      </right>
      <top/>
      <bottom style="thick">
        <color rgb="FFFF0000"/>
      </bottom>
    </border>
    <border>
      <left style="medium">
        <color rgb="FFFF0000"/>
      </left>
      <right/>
      <top style="medium">
        <color rgb="FFFF0000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/>
      <bottom/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 style="thin"/>
      <right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/>
      <right style="thin"/>
      <top style="thick">
        <color rgb="FF0070C0"/>
      </top>
      <bottom style="thin"/>
    </border>
    <border>
      <left style="thin"/>
      <right/>
      <top style="thick">
        <color rgb="FF0070C0"/>
      </top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 style="double"/>
      <bottom style="double"/>
    </border>
    <border>
      <left/>
      <right/>
      <top/>
      <bottom style="thick">
        <color rgb="FF92D050"/>
      </bottom>
    </border>
    <border>
      <left style="thick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 style="double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double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double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double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double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/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/>
      <top style="thick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medium">
        <color rgb="FF7030A0"/>
      </bottom>
    </border>
    <border>
      <left style="double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thick">
        <color rgb="FFFF0000"/>
      </bottom>
    </border>
    <border>
      <left style="double">
        <color rgb="FF92D050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/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thick">
        <color rgb="FF0070C0"/>
      </top>
      <bottom style="double">
        <color rgb="FF0070C0"/>
      </bottom>
    </border>
    <border>
      <left/>
      <right style="thin">
        <color rgb="FF0070C0"/>
      </right>
      <top style="thick">
        <color rgb="FF0070C0"/>
      </top>
      <bottom style="double">
        <color rgb="FF0070C0"/>
      </bottom>
    </border>
    <border>
      <left/>
      <right style="double">
        <color rgb="FF0070C0"/>
      </right>
      <top style="thick">
        <color rgb="FF0070C0"/>
      </top>
      <bottom style="double">
        <color rgb="FF0070C0"/>
      </bottom>
    </border>
    <border>
      <left style="double">
        <color rgb="FF0070C0"/>
      </left>
      <right/>
      <top style="thick">
        <color rgb="FF0070C0"/>
      </top>
      <bottom style="double">
        <color rgb="FF0070C0"/>
      </bottom>
    </border>
    <border>
      <left/>
      <right/>
      <top style="thick">
        <color rgb="FFFF0000"/>
      </top>
      <bottom style="double">
        <color rgb="FFFF0000"/>
      </bottom>
    </border>
    <border>
      <left/>
      <right style="thin">
        <color rgb="FFFF0000"/>
      </right>
      <top style="thick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medium">
        <color rgb="FFFF0000"/>
      </bottom>
    </border>
    <border>
      <left/>
      <right style="double">
        <color rgb="FFFF0000"/>
      </right>
      <top style="thick">
        <color rgb="FFFF0000"/>
      </top>
      <bottom style="double">
        <color rgb="FFFF0000"/>
      </bottom>
    </border>
    <border>
      <left/>
      <right/>
      <top style="thick">
        <color rgb="FF92D050"/>
      </top>
      <bottom/>
    </border>
    <border>
      <left/>
      <right style="thick">
        <color rgb="FF92D050"/>
      </right>
      <top style="thick">
        <color rgb="FF92D050"/>
      </top>
      <bottom/>
    </border>
    <border>
      <left/>
      <right style="double">
        <color rgb="FF92D050"/>
      </right>
      <top style="medium">
        <color rgb="FF92D050"/>
      </top>
      <bottom style="medium">
        <color rgb="FF92D050"/>
      </bottom>
    </border>
    <border>
      <left style="double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/>
      <top style="thick">
        <color rgb="FF92D050"/>
      </top>
      <bottom style="double">
        <color rgb="FF92D050"/>
      </bottom>
    </border>
    <border>
      <left/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/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/>
      <top style="medium">
        <color rgb="FF00B050"/>
      </top>
      <bottom style="double">
        <color rgb="FF00B050"/>
      </bottom>
    </border>
    <border>
      <left/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thick">
        <color rgb="FF7030A0"/>
      </top>
      <bottom/>
    </border>
    <border>
      <left/>
      <right/>
      <top style="thick">
        <color rgb="FF7030A0"/>
      </top>
      <bottom/>
    </border>
    <border>
      <left/>
      <right style="double">
        <color rgb="FF7030A0"/>
      </right>
      <top style="medium">
        <color rgb="FF7030A0"/>
      </top>
      <bottom style="medium">
        <color rgb="FF7030A0"/>
      </bottom>
    </border>
    <border>
      <left style="double">
        <color rgb="FF7030A0"/>
      </left>
      <right/>
      <top style="thick">
        <color rgb="FF7030A0"/>
      </top>
      <bottom style="double">
        <color rgb="FF7030A0"/>
      </bottom>
    </border>
    <border>
      <left/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 style="double">
        <color rgb="FF7030A0"/>
      </bottom>
    </border>
    <border>
      <left/>
      <right style="double">
        <color rgb="FF7030A0"/>
      </right>
      <top style="thick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/>
    </border>
    <border>
      <left style="thick">
        <color rgb="FF0070C0"/>
      </left>
      <right style="thick">
        <color rgb="FF0070C0"/>
      </right>
      <top/>
      <bottom/>
    </border>
    <border>
      <left style="thick">
        <color rgb="FF0070C0"/>
      </left>
      <right style="thick">
        <color rgb="FF0070C0"/>
      </right>
      <top/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/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0" fillId="25" borderId="0" applyFont="0" applyBorder="0" applyAlignment="0">
      <protection/>
    </xf>
    <xf numFmtId="0" fontId="74" fillId="0" borderId="0" applyNumberFormat="0" applyFill="0" applyBorder="0" applyAlignment="0" applyProtection="0"/>
    <xf numFmtId="0" fontId="75" fillId="26" borderId="8" applyNumberFormat="0" applyAlignment="0" applyProtection="0"/>
    <xf numFmtId="0" fontId="76" fillId="27" borderId="8" applyNumberFormat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</cellStyleXfs>
  <cellXfs count="612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79" fillId="34" borderId="0" xfId="0" applyFont="1" applyFill="1" applyAlignment="1">
      <alignment/>
    </xf>
    <xf numFmtId="0" fontId="80" fillId="34" borderId="0" xfId="0" applyFont="1" applyFill="1" applyBorder="1" applyAlignment="1">
      <alignment/>
    </xf>
    <xf numFmtId="0" fontId="81" fillId="34" borderId="0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49" fontId="79" fillId="34" borderId="0" xfId="0" applyNumberFormat="1" applyFont="1" applyFill="1" applyAlignment="1">
      <alignment horizontal="center"/>
    </xf>
    <xf numFmtId="49" fontId="79" fillId="34" borderId="0" xfId="0" applyNumberFormat="1" applyFont="1" applyFill="1" applyBorder="1" applyAlignment="1">
      <alignment horizontal="center" vertical="center"/>
    </xf>
    <xf numFmtId="49" fontId="79" fillId="34" borderId="0" xfId="0" applyNumberFormat="1" applyFont="1" applyFill="1" applyAlignment="1">
      <alignment horizontal="center" vertical="center"/>
    </xf>
    <xf numFmtId="49" fontId="79" fillId="34" borderId="0" xfId="0" applyNumberFormat="1" applyFont="1" applyFill="1" applyBorder="1" applyAlignment="1">
      <alignment horizontal="center"/>
    </xf>
    <xf numFmtId="0" fontId="82" fillId="2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 vertical="center"/>
    </xf>
    <xf numFmtId="0" fontId="0" fillId="35" borderId="0" xfId="0" applyFill="1" applyBorder="1" applyAlignment="1">
      <alignment/>
    </xf>
    <xf numFmtId="0" fontId="83" fillId="25" borderId="11" xfId="50" applyNumberFormat="1" applyFont="1" applyBorder="1" applyAlignment="1">
      <alignment horizontal="center" vertical="center"/>
      <protection/>
    </xf>
    <xf numFmtId="0" fontId="83" fillId="36" borderId="12" xfId="0" applyNumberFormat="1" applyFont="1" applyFill="1" applyBorder="1" applyAlignment="1">
      <alignment horizontal="center" vertical="center"/>
    </xf>
    <xf numFmtId="0" fontId="84" fillId="25" borderId="0" xfId="50" applyNumberFormat="1" applyFont="1" applyBorder="1" applyAlignment="1">
      <alignment horizontal="center" vertical="center"/>
      <protection/>
    </xf>
    <xf numFmtId="0" fontId="84" fillId="25" borderId="11" xfId="50" applyNumberFormat="1" applyFont="1" applyBorder="1" applyAlignment="1">
      <alignment horizontal="center" vertical="center"/>
      <protection/>
    </xf>
    <xf numFmtId="0" fontId="0" fillId="9" borderId="0" xfId="0" applyFill="1" applyAlignment="1">
      <alignment/>
    </xf>
    <xf numFmtId="0" fontId="84" fillId="25" borderId="0" xfId="50" applyNumberFormat="1" applyFont="1" applyBorder="1" applyAlignment="1">
      <alignment horizontal="right" vertical="center"/>
      <protection/>
    </xf>
    <xf numFmtId="0" fontId="84" fillId="25" borderId="13" xfId="50" applyNumberFormat="1" applyFont="1" applyBorder="1" applyAlignment="1">
      <alignment horizontal="center" vertical="center"/>
      <protection/>
    </xf>
    <xf numFmtId="0" fontId="83" fillId="25" borderId="0" xfId="50" applyNumberFormat="1" applyFont="1" applyBorder="1" applyAlignment="1">
      <alignment horizontal="center" vertical="center"/>
      <protection/>
    </xf>
    <xf numFmtId="0" fontId="83" fillId="37" borderId="14" xfId="0" applyNumberFormat="1" applyFont="1" applyFill="1" applyBorder="1" applyAlignment="1">
      <alignment horizontal="center" vertical="center"/>
    </xf>
    <xf numFmtId="0" fontId="83" fillId="37" borderId="15" xfId="0" applyNumberFormat="1" applyFont="1" applyFill="1" applyBorder="1" applyAlignment="1">
      <alignment horizontal="center" vertical="center"/>
    </xf>
    <xf numFmtId="0" fontId="83" fillId="37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5" fillId="25" borderId="24" xfId="0" applyFont="1" applyFill="1" applyBorder="1" applyAlignment="1">
      <alignment horizontal="center"/>
    </xf>
    <xf numFmtId="0" fontId="85" fillId="25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83" fillId="25" borderId="0" xfId="50" applyFont="1" applyBorder="1" applyAlignment="1">
      <alignment horizontal="center" vertical="center"/>
      <protection/>
    </xf>
    <xf numFmtId="0" fontId="84" fillId="25" borderId="0" xfId="50" applyFont="1" applyBorder="1" applyAlignment="1">
      <alignment horizontal="center" vertical="center"/>
      <protection/>
    </xf>
    <xf numFmtId="0" fontId="84" fillId="25" borderId="0" xfId="50" applyFont="1" applyBorder="1" applyAlignment="1">
      <alignment horizontal="left" vertical="center"/>
      <protection/>
    </xf>
    <xf numFmtId="0" fontId="84" fillId="25" borderId="0" xfId="50" applyFont="1" applyBorder="1" applyAlignment="1">
      <alignment horizontal="right" vertical="center"/>
      <protection/>
    </xf>
    <xf numFmtId="0" fontId="83" fillId="25" borderId="33" xfId="50" applyFont="1" applyBorder="1" applyAlignment="1">
      <alignment horizontal="center" vertical="center"/>
      <protection/>
    </xf>
    <xf numFmtId="0" fontId="83" fillId="25" borderId="34" xfId="50" applyFont="1" applyBorder="1" applyAlignment="1">
      <alignment horizontal="center" vertical="center"/>
      <protection/>
    </xf>
    <xf numFmtId="0" fontId="84" fillId="25" borderId="33" xfId="50" applyFont="1" applyBorder="1" applyAlignment="1">
      <alignment horizontal="right" vertical="center"/>
      <protection/>
    </xf>
    <xf numFmtId="0" fontId="84" fillId="25" borderId="33" xfId="50" applyFont="1" applyBorder="1" applyAlignment="1">
      <alignment horizontal="center"/>
      <protection/>
    </xf>
    <xf numFmtId="0" fontId="84" fillId="25" borderId="33" xfId="50" applyFont="1" applyBorder="1" applyAlignment="1">
      <alignment horizontal="left" vertical="center"/>
      <protection/>
    </xf>
    <xf numFmtId="0" fontId="84" fillId="25" borderId="0" xfId="50" applyNumberFormat="1" applyFont="1" applyBorder="1" applyAlignment="1">
      <alignment horizontal="left" vertical="center"/>
      <protection/>
    </xf>
    <xf numFmtId="0" fontId="84" fillId="25" borderId="11" xfId="50" applyNumberFormat="1" applyFont="1" applyBorder="1" applyAlignment="1">
      <alignment horizontal="right" vertical="center"/>
      <protection/>
    </xf>
    <xf numFmtId="0" fontId="84" fillId="25" borderId="11" xfId="50" applyNumberFormat="1" applyFont="1" applyBorder="1" applyAlignment="1">
      <alignment horizontal="left" vertical="center"/>
      <protection/>
    </xf>
    <xf numFmtId="0" fontId="83" fillId="36" borderId="35" xfId="0" applyNumberFormat="1" applyFont="1" applyFill="1" applyBorder="1" applyAlignment="1">
      <alignment horizontal="center" vertical="center"/>
    </xf>
    <xf numFmtId="0" fontId="83" fillId="36" borderId="36" xfId="0" applyNumberFormat="1" applyFont="1" applyFill="1" applyBorder="1" applyAlignment="1">
      <alignment horizontal="center" vertical="center"/>
    </xf>
    <xf numFmtId="0" fontId="83" fillId="36" borderId="37" xfId="0" applyNumberFormat="1" applyFont="1" applyFill="1" applyBorder="1" applyAlignment="1">
      <alignment horizontal="center" vertical="center"/>
    </xf>
    <xf numFmtId="0" fontId="84" fillId="25" borderId="36" xfId="50" applyNumberFormat="1" applyFont="1" applyBorder="1" applyAlignment="1">
      <alignment horizontal="right" vertical="center"/>
      <protection/>
    </xf>
    <xf numFmtId="0" fontId="84" fillId="25" borderId="36" xfId="50" applyNumberFormat="1" applyFont="1" applyBorder="1" applyAlignment="1">
      <alignment horizontal="center" vertical="center"/>
      <protection/>
    </xf>
    <xf numFmtId="0" fontId="84" fillId="25" borderId="36" xfId="50" applyNumberFormat="1" applyFont="1" applyBorder="1" applyAlignment="1">
      <alignment horizontal="left" vertical="center"/>
      <protection/>
    </xf>
    <xf numFmtId="0" fontId="83" fillId="25" borderId="36" xfId="50" applyNumberFormat="1" applyFont="1" applyBorder="1" applyAlignment="1">
      <alignment horizontal="center" vertical="center"/>
      <protection/>
    </xf>
    <xf numFmtId="0" fontId="83" fillId="36" borderId="0" xfId="0" applyNumberFormat="1" applyFont="1" applyFill="1" applyBorder="1" applyAlignment="1">
      <alignment horizontal="center" vertical="center"/>
    </xf>
    <xf numFmtId="0" fontId="83" fillId="36" borderId="11" xfId="0" applyNumberFormat="1" applyFont="1" applyFill="1" applyBorder="1" applyAlignment="1">
      <alignment horizontal="center" vertical="center"/>
    </xf>
    <xf numFmtId="0" fontId="79" fillId="10" borderId="0" xfId="0" applyFont="1" applyFill="1" applyAlignment="1">
      <alignment/>
    </xf>
    <xf numFmtId="0" fontId="80" fillId="10" borderId="0" xfId="0" applyFont="1" applyFill="1" applyBorder="1" applyAlignment="1">
      <alignment/>
    </xf>
    <xf numFmtId="0" fontId="81" fillId="10" borderId="0" xfId="0" applyFont="1" applyFill="1" applyBorder="1" applyAlignment="1">
      <alignment/>
    </xf>
    <xf numFmtId="0" fontId="79" fillId="10" borderId="0" xfId="0" applyFont="1" applyFill="1" applyBorder="1" applyAlignment="1">
      <alignment/>
    </xf>
    <xf numFmtId="49" fontId="79" fillId="10" borderId="0" xfId="0" applyNumberFormat="1" applyFont="1" applyFill="1" applyAlignment="1">
      <alignment horizontal="center"/>
    </xf>
    <xf numFmtId="49" fontId="79" fillId="10" borderId="0" xfId="0" applyNumberFormat="1" applyFont="1" applyFill="1" applyBorder="1" applyAlignment="1">
      <alignment horizontal="center"/>
    </xf>
    <xf numFmtId="49" fontId="79" fillId="10" borderId="0" xfId="0" applyNumberFormat="1" applyFont="1" applyFill="1" applyBorder="1" applyAlignment="1">
      <alignment horizontal="center" vertical="center"/>
    </xf>
    <xf numFmtId="49" fontId="79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83" fillId="25" borderId="38" xfId="50" applyFont="1" applyBorder="1" applyAlignment="1">
      <alignment horizontal="center" vertical="center"/>
      <protection/>
    </xf>
    <xf numFmtId="0" fontId="84" fillId="25" borderId="38" xfId="50" applyFont="1" applyBorder="1" applyAlignment="1">
      <alignment horizontal="right" vertical="center"/>
      <protection/>
    </xf>
    <xf numFmtId="0" fontId="84" fillId="25" borderId="38" xfId="50" applyFont="1" applyBorder="1" applyAlignment="1">
      <alignment horizontal="center" vertical="center"/>
      <protection/>
    </xf>
    <xf numFmtId="0" fontId="84" fillId="25" borderId="38" xfId="50" applyFont="1" applyBorder="1" applyAlignment="1">
      <alignment horizontal="left" vertical="center"/>
      <protection/>
    </xf>
    <xf numFmtId="0" fontId="83" fillId="25" borderId="39" xfId="50" applyFont="1" applyBorder="1" applyAlignment="1">
      <alignment horizontal="center" vertical="center"/>
      <protection/>
    </xf>
    <xf numFmtId="0" fontId="82" fillId="25" borderId="40" xfId="50" applyFont="1" applyBorder="1" applyAlignment="1">
      <alignment horizontal="center" vertical="center"/>
      <protection/>
    </xf>
    <xf numFmtId="0" fontId="82" fillId="25" borderId="41" xfId="50" applyFont="1" applyBorder="1" applyAlignment="1">
      <alignment vertical="center"/>
      <protection/>
    </xf>
    <xf numFmtId="0" fontId="82" fillId="25" borderId="42" xfId="50" applyFont="1" applyBorder="1" applyAlignment="1">
      <alignment horizontal="center" vertical="center"/>
      <protection/>
    </xf>
    <xf numFmtId="0" fontId="82" fillId="25" borderId="43" xfId="50" applyFont="1" applyBorder="1" applyAlignment="1">
      <alignment vertical="center"/>
      <protection/>
    </xf>
    <xf numFmtId="0" fontId="82" fillId="25" borderId="0" xfId="50" applyFont="1" applyBorder="1" applyAlignment="1">
      <alignment vertical="center"/>
      <protection/>
    </xf>
    <xf numFmtId="0" fontId="83" fillId="38" borderId="44" xfId="50" applyFont="1" applyFill="1" applyBorder="1" applyAlignment="1">
      <alignment horizontal="center" vertical="center"/>
      <protection/>
    </xf>
    <xf numFmtId="0" fontId="83" fillId="38" borderId="44" xfId="50" applyFont="1" applyFill="1" applyBorder="1" applyAlignment="1">
      <alignment horizontal="center"/>
      <protection/>
    </xf>
    <xf numFmtId="0" fontId="79" fillId="11" borderId="0" xfId="0" applyFont="1" applyFill="1" applyAlignment="1">
      <alignment/>
    </xf>
    <xf numFmtId="0" fontId="80" fillId="11" borderId="0" xfId="0" applyFont="1" applyFill="1" applyBorder="1" applyAlignment="1">
      <alignment/>
    </xf>
    <xf numFmtId="0" fontId="81" fillId="11" borderId="0" xfId="0" applyFont="1" applyFill="1" applyBorder="1" applyAlignment="1">
      <alignment/>
    </xf>
    <xf numFmtId="0" fontId="79" fillId="11" borderId="0" xfId="0" applyFont="1" applyFill="1" applyBorder="1" applyAlignment="1">
      <alignment/>
    </xf>
    <xf numFmtId="49" fontId="79" fillId="11" borderId="0" xfId="0" applyNumberFormat="1" applyFont="1" applyFill="1" applyAlignment="1">
      <alignment horizontal="center"/>
    </xf>
    <xf numFmtId="49" fontId="79" fillId="11" borderId="0" xfId="0" applyNumberFormat="1" applyFont="1" applyFill="1" applyBorder="1" applyAlignment="1">
      <alignment horizontal="center"/>
    </xf>
    <xf numFmtId="49" fontId="79" fillId="11" borderId="0" xfId="0" applyNumberFormat="1" applyFont="1" applyFill="1" applyBorder="1" applyAlignment="1">
      <alignment horizontal="center" vertical="center"/>
    </xf>
    <xf numFmtId="49" fontId="79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79" fillId="39" borderId="45" xfId="0" applyFont="1" applyFill="1" applyBorder="1" applyAlignment="1">
      <alignment/>
    </xf>
    <xf numFmtId="0" fontId="83" fillId="25" borderId="46" xfId="50" applyFont="1" applyBorder="1" applyAlignment="1">
      <alignment horizontal="center" vertical="center"/>
      <protection/>
    </xf>
    <xf numFmtId="0" fontId="83" fillId="25" borderId="47" xfId="50" applyFont="1" applyBorder="1" applyAlignment="1">
      <alignment horizontal="center" vertical="center"/>
      <protection/>
    </xf>
    <xf numFmtId="0" fontId="83" fillId="25" borderId="48" xfId="50" applyFont="1" applyBorder="1" applyAlignment="1">
      <alignment horizontal="center" vertical="center"/>
      <protection/>
    </xf>
    <xf numFmtId="0" fontId="84" fillId="25" borderId="48" xfId="50" applyFont="1" applyBorder="1" applyAlignment="1">
      <alignment horizontal="right" vertical="center"/>
      <protection/>
    </xf>
    <xf numFmtId="0" fontId="84" fillId="25" borderId="48" xfId="50" applyFont="1" applyBorder="1" applyAlignment="1">
      <alignment horizontal="center" vertical="center"/>
      <protection/>
    </xf>
    <xf numFmtId="0" fontId="84" fillId="25" borderId="48" xfId="50" applyFont="1" applyBorder="1" applyAlignment="1">
      <alignment horizontal="left" vertical="center"/>
      <protection/>
    </xf>
    <xf numFmtId="0" fontId="83" fillId="25" borderId="49" xfId="50" applyFont="1" applyBorder="1" applyAlignment="1">
      <alignment horizontal="center" vertical="center"/>
      <protection/>
    </xf>
    <xf numFmtId="0" fontId="83" fillId="25" borderId="50" xfId="50" applyFont="1" applyBorder="1" applyAlignment="1">
      <alignment horizontal="center" vertical="center"/>
      <protection/>
    </xf>
    <xf numFmtId="0" fontId="83" fillId="25" borderId="51" xfId="50" applyFont="1" applyBorder="1" applyAlignment="1">
      <alignment horizontal="center" vertical="center"/>
      <protection/>
    </xf>
    <xf numFmtId="0" fontId="84" fillId="25" borderId="50" xfId="50" applyFont="1" applyBorder="1" applyAlignment="1">
      <alignment horizontal="right" vertical="center"/>
      <protection/>
    </xf>
    <xf numFmtId="0" fontId="84" fillId="25" borderId="50" xfId="50" applyFont="1" applyBorder="1" applyAlignment="1">
      <alignment horizontal="center"/>
      <protection/>
    </xf>
    <xf numFmtId="0" fontId="84" fillId="25" borderId="50" xfId="50" applyFont="1" applyBorder="1" applyAlignment="1">
      <alignment horizontal="left" vertical="center"/>
      <protection/>
    </xf>
    <xf numFmtId="0" fontId="82" fillId="25" borderId="52" xfId="50" applyFont="1" applyBorder="1" applyAlignment="1">
      <alignment horizontal="center" vertical="center"/>
      <protection/>
    </xf>
    <xf numFmtId="0" fontId="82" fillId="25" borderId="53" xfId="50" applyFont="1" applyBorder="1" applyAlignment="1">
      <alignment vertical="center"/>
      <protection/>
    </xf>
    <xf numFmtId="0" fontId="82" fillId="25" borderId="54" xfId="50" applyFont="1" applyBorder="1" applyAlignment="1">
      <alignment horizontal="center" vertical="center"/>
      <protection/>
    </xf>
    <xf numFmtId="0" fontId="82" fillId="25" borderId="55" xfId="50" applyFont="1" applyBorder="1" applyAlignment="1">
      <alignment vertical="center"/>
      <protection/>
    </xf>
    <xf numFmtId="0" fontId="83" fillId="39" borderId="56" xfId="50" applyFont="1" applyFill="1" applyBorder="1" applyAlignment="1">
      <alignment horizontal="center" vertical="center"/>
      <protection/>
    </xf>
    <xf numFmtId="0" fontId="83" fillId="39" borderId="57" xfId="50" applyFont="1" applyFill="1" applyBorder="1" applyAlignment="1">
      <alignment horizontal="center" vertical="center"/>
      <protection/>
    </xf>
    <xf numFmtId="0" fontId="83" fillId="39" borderId="58" xfId="50" applyFont="1" applyFill="1" applyBorder="1" applyAlignment="1">
      <alignment horizontal="center" vertical="center"/>
      <protection/>
    </xf>
    <xf numFmtId="0" fontId="83" fillId="39" borderId="56" xfId="50" applyFont="1" applyFill="1" applyBorder="1" applyAlignment="1">
      <alignment horizontal="center"/>
      <protection/>
    </xf>
    <xf numFmtId="0" fontId="83" fillId="39" borderId="57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83" fillId="38" borderId="43" xfId="50" applyFont="1" applyFill="1" applyBorder="1" applyAlignment="1">
      <alignment horizontal="center" vertical="center"/>
      <protection/>
    </xf>
    <xf numFmtId="0" fontId="83" fillId="39" borderId="55" xfId="50" applyFont="1" applyFill="1" applyBorder="1" applyAlignment="1">
      <alignment horizontal="center" vertical="center"/>
      <protection/>
    </xf>
    <xf numFmtId="0" fontId="86" fillId="38" borderId="59" xfId="50" applyFont="1" applyFill="1" applyBorder="1" applyAlignment="1">
      <alignment/>
      <protection/>
    </xf>
    <xf numFmtId="0" fontId="86" fillId="39" borderId="54" xfId="50" applyFont="1" applyFill="1" applyBorder="1" applyAlignment="1">
      <alignment/>
      <protection/>
    </xf>
    <xf numFmtId="0" fontId="87" fillId="0" borderId="30" xfId="0" applyFont="1" applyFill="1" applyBorder="1" applyAlignment="1">
      <alignment horizontal="center" vertical="center"/>
    </xf>
    <xf numFmtId="0" fontId="87" fillId="0" borderId="60" xfId="0" applyFont="1" applyFill="1" applyBorder="1" applyAlignment="1">
      <alignment horizontal="center" vertical="center"/>
    </xf>
    <xf numFmtId="0" fontId="87" fillId="0" borderId="61" xfId="50" applyFont="1" applyFill="1" applyBorder="1" applyAlignment="1">
      <alignment horizontal="center" vertical="center"/>
      <protection/>
    </xf>
    <xf numFmtId="0" fontId="87" fillId="0" borderId="31" xfId="50" applyFont="1" applyFill="1" applyBorder="1" applyAlignment="1">
      <alignment horizontal="center" vertical="center"/>
      <protection/>
    </xf>
    <xf numFmtId="0" fontId="87" fillId="0" borderId="62" xfId="50" applyFont="1" applyFill="1" applyBorder="1" applyAlignment="1">
      <alignment horizontal="center" vertical="center"/>
      <protection/>
    </xf>
    <xf numFmtId="0" fontId="87" fillId="0" borderId="63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2" fillId="25" borderId="64" xfId="0" applyNumberFormat="1" applyFont="1" applyFill="1" applyBorder="1" applyAlignment="1" applyProtection="1">
      <alignment horizontal="right" vertical="center"/>
      <protection locked="0"/>
    </xf>
    <xf numFmtId="0" fontId="88" fillId="25" borderId="65" xfId="50" applyFont="1" applyBorder="1" applyAlignment="1">
      <alignment horizontal="center" vertical="center"/>
      <protection/>
    </xf>
    <xf numFmtId="0" fontId="88" fillId="25" borderId="66" xfId="50" applyFont="1" applyBorder="1" applyAlignment="1">
      <alignment horizontal="center" vertical="center"/>
      <protection/>
    </xf>
    <xf numFmtId="0" fontId="89" fillId="25" borderId="64" xfId="50" applyNumberFormat="1" applyFont="1" applyBorder="1" applyAlignment="1">
      <alignment horizontal="center" vertical="center"/>
      <protection/>
    </xf>
    <xf numFmtId="0" fontId="90" fillId="25" borderId="67" xfId="50" applyFont="1" applyBorder="1" applyAlignment="1">
      <alignment horizontal="center" vertical="center"/>
      <protection/>
    </xf>
    <xf numFmtId="0" fontId="91" fillId="25" borderId="67" xfId="50" applyFont="1" applyBorder="1" applyAlignment="1">
      <alignment horizontal="center" vertical="center"/>
      <protection/>
    </xf>
    <xf numFmtId="0" fontId="92" fillId="25" borderId="67" xfId="50" applyFont="1" applyBorder="1" applyAlignment="1">
      <alignment horizontal="center" vertical="center"/>
      <protection/>
    </xf>
    <xf numFmtId="0" fontId="89" fillId="25" borderId="68" xfId="50" applyFont="1" applyBorder="1" applyAlignment="1">
      <alignment horizontal="center" vertical="center"/>
      <protection/>
    </xf>
    <xf numFmtId="0" fontId="89" fillId="25" borderId="67" xfId="50" applyFont="1" applyBorder="1" applyAlignment="1">
      <alignment horizontal="center" vertical="center"/>
      <protection/>
    </xf>
    <xf numFmtId="0" fontId="93" fillId="25" borderId="67" xfId="50" applyFont="1" applyBorder="1" applyAlignment="1">
      <alignment horizontal="center" vertical="center"/>
      <protection/>
    </xf>
    <xf numFmtId="0" fontId="90" fillId="25" borderId="69" xfId="50" applyFont="1" applyBorder="1" applyAlignment="1">
      <alignment horizontal="center" vertical="center"/>
      <protection/>
    </xf>
    <xf numFmtId="0" fontId="91" fillId="25" borderId="69" xfId="50" applyFont="1" applyBorder="1" applyAlignment="1">
      <alignment horizontal="center" vertical="center"/>
      <protection/>
    </xf>
    <xf numFmtId="0" fontId="92" fillId="25" borderId="69" xfId="50" applyFont="1" applyBorder="1" applyAlignment="1">
      <alignment horizontal="center" vertical="center"/>
      <protection/>
    </xf>
    <xf numFmtId="0" fontId="89" fillId="25" borderId="56" xfId="50" applyFont="1" applyBorder="1" applyAlignment="1">
      <alignment horizontal="center" vertical="center"/>
      <protection/>
    </xf>
    <xf numFmtId="0" fontId="82" fillId="25" borderId="55" xfId="0" applyNumberFormat="1" applyFont="1" applyFill="1" applyBorder="1" applyAlignment="1" applyProtection="1">
      <alignment horizontal="center" vertical="center"/>
      <protection locked="0"/>
    </xf>
    <xf numFmtId="0" fontId="82" fillId="25" borderId="55" xfId="0" applyNumberFormat="1" applyFont="1" applyFill="1" applyBorder="1" applyAlignment="1" applyProtection="1">
      <alignment horizontal="center" vertical="center"/>
      <protection/>
    </xf>
    <xf numFmtId="0" fontId="83" fillId="40" borderId="46" xfId="0" applyNumberFormat="1" applyFont="1" applyFill="1" applyBorder="1" applyAlignment="1">
      <alignment horizontal="center" vertical="center"/>
    </xf>
    <xf numFmtId="0" fontId="83" fillId="40" borderId="70" xfId="0" applyNumberFormat="1" applyFont="1" applyFill="1" applyBorder="1" applyAlignment="1">
      <alignment horizontal="center" vertical="center"/>
    </xf>
    <xf numFmtId="0" fontId="83" fillId="25" borderId="71" xfId="0" applyNumberFormat="1" applyFont="1" applyFill="1" applyBorder="1" applyAlignment="1">
      <alignment horizontal="center" vertical="center"/>
    </xf>
    <xf numFmtId="0" fontId="84" fillId="25" borderId="72" xfId="50" applyNumberFormat="1" applyFont="1" applyBorder="1" applyAlignment="1">
      <alignment horizontal="right" vertical="center"/>
      <protection/>
    </xf>
    <xf numFmtId="0" fontId="84" fillId="25" borderId="73" xfId="50" applyNumberFormat="1" applyFont="1" applyBorder="1" applyAlignment="1">
      <alignment horizontal="center" vertical="center"/>
      <protection/>
    </xf>
    <xf numFmtId="0" fontId="84" fillId="25" borderId="74" xfId="50" applyNumberFormat="1" applyFont="1" applyBorder="1" applyAlignment="1">
      <alignment horizontal="left" vertical="center"/>
      <protection/>
    </xf>
    <xf numFmtId="0" fontId="83" fillId="25" borderId="75" xfId="0" applyNumberFormat="1" applyFont="1" applyFill="1" applyBorder="1" applyAlignment="1">
      <alignment horizontal="center" vertical="center"/>
    </xf>
    <xf numFmtId="0" fontId="83" fillId="40" borderId="76" xfId="0" applyNumberFormat="1" applyFont="1" applyFill="1" applyBorder="1" applyAlignment="1">
      <alignment horizontal="center" vertical="center"/>
    </xf>
    <xf numFmtId="0" fontId="83" fillId="40" borderId="77" xfId="0" applyNumberFormat="1" applyFont="1" applyFill="1" applyBorder="1" applyAlignment="1">
      <alignment horizontal="center" vertical="center"/>
    </xf>
    <xf numFmtId="0" fontId="83" fillId="25" borderId="76" xfId="0" applyNumberFormat="1" applyFont="1" applyFill="1" applyBorder="1" applyAlignment="1">
      <alignment horizontal="center" vertical="center"/>
    </xf>
    <xf numFmtId="0" fontId="84" fillId="25" borderId="75" xfId="50" applyNumberFormat="1" applyFont="1" applyBorder="1" applyAlignment="1">
      <alignment horizontal="right" vertical="center"/>
      <protection/>
    </xf>
    <xf numFmtId="0" fontId="84" fillId="25" borderId="48" xfId="50" applyNumberFormat="1" applyFont="1" applyBorder="1" applyAlignment="1">
      <alignment horizontal="center" vertical="center"/>
      <protection/>
    </xf>
    <xf numFmtId="0" fontId="84" fillId="25" borderId="77" xfId="50" applyNumberFormat="1" applyFont="1" applyBorder="1" applyAlignment="1">
      <alignment horizontal="left" vertical="center"/>
      <protection/>
    </xf>
    <xf numFmtId="0" fontId="83" fillId="40" borderId="48" xfId="0" applyNumberFormat="1" applyFont="1" applyFill="1" applyBorder="1" applyAlignment="1">
      <alignment horizontal="center" vertical="center"/>
    </xf>
    <xf numFmtId="0" fontId="83" fillId="25" borderId="46" xfId="0" applyNumberFormat="1" applyFont="1" applyFill="1" applyBorder="1" applyAlignment="1">
      <alignment horizontal="center" vertical="center"/>
    </xf>
    <xf numFmtId="0" fontId="84" fillId="25" borderId="48" xfId="50" applyNumberFormat="1" applyFont="1" applyBorder="1" applyAlignment="1">
      <alignment horizontal="center"/>
      <protection/>
    </xf>
    <xf numFmtId="0" fontId="83" fillId="41" borderId="78" xfId="0" applyNumberFormat="1" applyFont="1" applyFill="1" applyBorder="1" applyAlignment="1">
      <alignment horizontal="center" vertical="center"/>
    </xf>
    <xf numFmtId="0" fontId="83" fillId="41" borderId="79" xfId="0" applyNumberFormat="1" applyFont="1" applyFill="1" applyBorder="1" applyAlignment="1">
      <alignment horizontal="center" vertical="center"/>
    </xf>
    <xf numFmtId="0" fontId="83" fillId="41" borderId="80" xfId="0" applyNumberFormat="1" applyFont="1" applyFill="1" applyBorder="1" applyAlignment="1">
      <alignment horizontal="center" vertical="center"/>
    </xf>
    <xf numFmtId="0" fontId="83" fillId="41" borderId="81" xfId="0" applyNumberFormat="1" applyFont="1" applyFill="1" applyBorder="1" applyAlignment="1">
      <alignment horizontal="center" vertical="center"/>
    </xf>
    <xf numFmtId="0" fontId="84" fillId="41" borderId="82" xfId="50" applyNumberFormat="1" applyFont="1" applyFill="1" applyBorder="1" applyAlignment="1">
      <alignment horizontal="center" vertical="center"/>
      <protection/>
    </xf>
    <xf numFmtId="0" fontId="84" fillId="41" borderId="76" xfId="50" applyNumberFormat="1" applyFont="1" applyFill="1" applyBorder="1" applyAlignment="1">
      <alignment horizontal="center" vertical="center"/>
      <protection/>
    </xf>
    <xf numFmtId="0" fontId="84" fillId="41" borderId="83" xfId="50" applyNumberFormat="1" applyFont="1" applyFill="1" applyBorder="1" applyAlignment="1">
      <alignment horizontal="center" vertical="center"/>
      <protection/>
    </xf>
    <xf numFmtId="0" fontId="83" fillId="41" borderId="84" xfId="0" applyNumberFormat="1" applyFont="1" applyFill="1" applyBorder="1" applyAlignment="1">
      <alignment horizontal="center" vertical="center"/>
    </xf>
    <xf numFmtId="0" fontId="83" fillId="41" borderId="85" xfId="0" applyNumberFormat="1" applyFont="1" applyFill="1" applyBorder="1" applyAlignment="1">
      <alignment horizontal="center" vertical="center"/>
    </xf>
    <xf numFmtId="0" fontId="83" fillId="41" borderId="86" xfId="0" applyNumberFormat="1" applyFont="1" applyFill="1" applyBorder="1" applyAlignment="1">
      <alignment horizontal="center" vertical="center"/>
    </xf>
    <xf numFmtId="0" fontId="83" fillId="41" borderId="87" xfId="0" applyNumberFormat="1" applyFont="1" applyFill="1" applyBorder="1" applyAlignment="1">
      <alignment horizontal="center" vertical="center"/>
    </xf>
    <xf numFmtId="0" fontId="83" fillId="41" borderId="88" xfId="0" applyNumberFormat="1" applyFont="1" applyFill="1" applyBorder="1" applyAlignment="1">
      <alignment horizontal="center" vertical="center"/>
    </xf>
    <xf numFmtId="0" fontId="83" fillId="41" borderId="89" xfId="0" applyNumberFormat="1" applyFont="1" applyFill="1" applyBorder="1" applyAlignment="1">
      <alignment horizontal="center" vertical="center"/>
    </xf>
    <xf numFmtId="0" fontId="83" fillId="41" borderId="90" xfId="0" applyNumberFormat="1" applyFont="1" applyFill="1" applyBorder="1" applyAlignment="1">
      <alignment horizontal="center" vertical="center"/>
    </xf>
    <xf numFmtId="0" fontId="84" fillId="41" borderId="91" xfId="50" applyNumberFormat="1" applyFont="1" applyFill="1" applyBorder="1" applyAlignment="1">
      <alignment horizontal="center" vertical="center"/>
      <protection/>
    </xf>
    <xf numFmtId="0" fontId="84" fillId="41" borderId="92" xfId="50" applyNumberFormat="1" applyFont="1" applyFill="1" applyBorder="1" applyAlignment="1">
      <alignment horizontal="center" vertical="center"/>
      <protection/>
    </xf>
    <xf numFmtId="0" fontId="84" fillId="41" borderId="93" xfId="50" applyNumberFormat="1" applyFont="1" applyFill="1" applyBorder="1" applyAlignment="1">
      <alignment horizontal="center" vertical="center"/>
      <protection/>
    </xf>
    <xf numFmtId="0" fontId="83" fillId="41" borderId="94" xfId="0" applyNumberFormat="1" applyFont="1" applyFill="1" applyBorder="1" applyAlignment="1">
      <alignment horizontal="center" vertical="center"/>
    </xf>
    <xf numFmtId="0" fontId="83" fillId="41" borderId="95" xfId="50" applyFont="1" applyFill="1" applyBorder="1" applyAlignment="1">
      <alignment horizontal="center" vertical="center"/>
      <protection/>
    </xf>
    <xf numFmtId="0" fontId="83" fillId="41" borderId="96" xfId="50" applyFont="1" applyFill="1" applyBorder="1" applyAlignment="1">
      <alignment horizontal="center" vertical="center"/>
      <protection/>
    </xf>
    <xf numFmtId="0" fontId="83" fillId="41" borderId="97" xfId="50" applyFont="1" applyFill="1" applyBorder="1" applyAlignment="1">
      <alignment horizontal="center" vertical="center"/>
      <protection/>
    </xf>
    <xf numFmtId="0" fontId="83" fillId="41" borderId="98" xfId="50" applyFont="1" applyFill="1" applyBorder="1" applyAlignment="1">
      <alignment horizontal="center" vertical="center"/>
      <protection/>
    </xf>
    <xf numFmtId="0" fontId="83" fillId="41" borderId="99" xfId="50" applyFont="1" applyFill="1" applyBorder="1" applyAlignment="1">
      <alignment horizontal="center" vertical="center"/>
      <protection/>
    </xf>
    <xf numFmtId="0" fontId="83" fillId="41" borderId="100" xfId="50" applyFont="1" applyFill="1" applyBorder="1" applyAlignment="1">
      <alignment horizontal="center" vertical="center"/>
      <protection/>
    </xf>
    <xf numFmtId="0" fontId="84" fillId="41" borderId="39" xfId="50" applyFont="1" applyFill="1" applyBorder="1" applyAlignment="1">
      <alignment horizontal="center" vertical="center"/>
      <protection/>
    </xf>
    <xf numFmtId="0" fontId="84" fillId="41" borderId="34" xfId="50" applyFont="1" applyFill="1" applyBorder="1" applyAlignment="1">
      <alignment horizontal="center" vertical="center"/>
      <protection/>
    </xf>
    <xf numFmtId="0" fontId="83" fillId="41" borderId="101" xfId="50" applyFont="1" applyFill="1" applyBorder="1" applyAlignment="1">
      <alignment horizontal="center" vertical="center"/>
      <protection/>
    </xf>
    <xf numFmtId="0" fontId="83" fillId="41" borderId="102" xfId="50" applyFont="1" applyFill="1" applyBorder="1" applyAlignment="1">
      <alignment horizontal="center" vertical="center"/>
      <protection/>
    </xf>
    <xf numFmtId="0" fontId="83" fillId="41" borderId="103" xfId="50" applyFont="1" applyFill="1" applyBorder="1" applyAlignment="1">
      <alignment horizontal="center" vertical="center"/>
      <protection/>
    </xf>
    <xf numFmtId="0" fontId="83" fillId="41" borderId="104" xfId="50" applyFont="1" applyFill="1" applyBorder="1" applyAlignment="1">
      <alignment horizontal="center" vertical="center"/>
      <protection/>
    </xf>
    <xf numFmtId="0" fontId="83" fillId="41" borderId="105" xfId="50" applyFont="1" applyFill="1" applyBorder="1" applyAlignment="1">
      <alignment horizontal="center" vertical="center"/>
      <protection/>
    </xf>
    <xf numFmtId="0" fontId="83" fillId="41" borderId="106" xfId="50" applyFont="1" applyFill="1" applyBorder="1" applyAlignment="1">
      <alignment horizontal="center" vertical="center"/>
      <protection/>
    </xf>
    <xf numFmtId="0" fontId="83" fillId="41" borderId="107" xfId="50" applyFont="1" applyFill="1" applyBorder="1" applyAlignment="1">
      <alignment horizontal="center" vertical="center"/>
      <protection/>
    </xf>
    <xf numFmtId="0" fontId="83" fillId="41" borderId="108" xfId="50" applyFont="1" applyFill="1" applyBorder="1" applyAlignment="1">
      <alignment horizontal="center" vertical="center"/>
      <protection/>
    </xf>
    <xf numFmtId="0" fontId="83" fillId="41" borderId="81" xfId="50" applyFont="1" applyFill="1" applyBorder="1" applyAlignment="1">
      <alignment horizontal="center" vertical="center"/>
      <protection/>
    </xf>
    <xf numFmtId="0" fontId="83" fillId="41" borderId="109" xfId="50" applyFont="1" applyFill="1" applyBorder="1" applyAlignment="1">
      <alignment horizontal="center" vertical="center"/>
      <protection/>
    </xf>
    <xf numFmtId="0" fontId="84" fillId="41" borderId="83" xfId="50" applyFont="1" applyFill="1" applyBorder="1" applyAlignment="1">
      <alignment horizontal="center" vertical="center"/>
      <protection/>
    </xf>
    <xf numFmtId="0" fontId="84" fillId="41" borderId="76" xfId="50" applyFont="1" applyFill="1" applyBorder="1" applyAlignment="1">
      <alignment horizontal="center" vertical="center"/>
      <protection/>
    </xf>
    <xf numFmtId="0" fontId="84" fillId="41" borderId="51" xfId="50" applyFont="1" applyFill="1" applyBorder="1" applyAlignment="1">
      <alignment horizontal="center" vertical="center"/>
      <protection/>
    </xf>
    <xf numFmtId="0" fontId="79" fillId="38" borderId="110" xfId="50" applyFont="1" applyFill="1" applyBorder="1" applyAlignment="1">
      <alignment/>
      <protection/>
    </xf>
    <xf numFmtId="0" fontId="83" fillId="38" borderId="111" xfId="50" applyFont="1" applyFill="1" applyBorder="1" applyAlignment="1">
      <alignment horizontal="center" vertical="center"/>
      <protection/>
    </xf>
    <xf numFmtId="0" fontId="83" fillId="38" borderId="112" xfId="50" applyFont="1" applyFill="1" applyBorder="1" applyAlignment="1">
      <alignment horizontal="center" vertical="center"/>
      <protection/>
    </xf>
    <xf numFmtId="0" fontId="83" fillId="25" borderId="113" xfId="50" applyFont="1" applyBorder="1" applyAlignment="1">
      <alignment horizontal="center" vertical="center"/>
      <protection/>
    </xf>
    <xf numFmtId="0" fontId="83" fillId="41" borderId="114" xfId="50" applyFont="1" applyFill="1" applyBorder="1" applyAlignment="1">
      <alignment horizontal="center" vertical="center"/>
      <protection/>
    </xf>
    <xf numFmtId="0" fontId="83" fillId="38" borderId="43" xfId="50" applyFont="1" applyFill="1" applyBorder="1" applyAlignment="1">
      <alignment horizontal="center"/>
      <protection/>
    </xf>
    <xf numFmtId="0" fontId="83" fillId="41" borderId="115" xfId="50" applyFont="1" applyFill="1" applyBorder="1" applyAlignment="1">
      <alignment horizontal="center" vertical="center"/>
      <protection/>
    </xf>
    <xf numFmtId="0" fontId="94" fillId="25" borderId="116" xfId="50" applyFont="1" applyBorder="1" applyAlignment="1">
      <alignment horizontal="center" vertical="center"/>
      <protection/>
    </xf>
    <xf numFmtId="0" fontId="94" fillId="25" borderId="117" xfId="50" applyFont="1" applyBorder="1" applyAlignment="1">
      <alignment horizontal="center" vertical="center"/>
      <protection/>
    </xf>
    <xf numFmtId="0" fontId="94" fillId="25" borderId="118" xfId="50" applyFont="1" applyBorder="1" applyAlignment="1">
      <alignment horizontal="center" vertical="center"/>
      <protection/>
    </xf>
    <xf numFmtId="0" fontId="94" fillId="25" borderId="119" xfId="50" applyFont="1" applyBorder="1" applyAlignment="1">
      <alignment horizontal="center"/>
      <protection/>
    </xf>
    <xf numFmtId="0" fontId="94" fillId="25" borderId="120" xfId="50" applyFont="1" applyBorder="1" applyAlignment="1">
      <alignment horizontal="center"/>
      <protection/>
    </xf>
    <xf numFmtId="0" fontId="94" fillId="25" borderId="121" xfId="50" applyFont="1" applyBorder="1" applyAlignment="1">
      <alignment horizontal="center"/>
      <protection/>
    </xf>
    <xf numFmtId="0" fontId="95" fillId="25" borderId="122" xfId="50" applyFont="1" applyBorder="1" applyAlignment="1">
      <alignment horizontal="left" vertical="center" indent="1"/>
      <protection/>
    </xf>
    <xf numFmtId="0" fontId="95" fillId="25" borderId="123" xfId="50" applyFont="1" applyBorder="1" applyAlignment="1">
      <alignment horizontal="center" vertical="center"/>
      <protection/>
    </xf>
    <xf numFmtId="0" fontId="95" fillId="25" borderId="124" xfId="50" applyFont="1" applyBorder="1" applyAlignment="1">
      <alignment horizontal="center" vertical="center"/>
      <protection/>
    </xf>
    <xf numFmtId="0" fontId="95" fillId="25" borderId="125" xfId="50" applyFont="1" applyBorder="1" applyAlignment="1">
      <alignment horizontal="center"/>
      <protection/>
    </xf>
    <xf numFmtId="0" fontId="95" fillId="25" borderId="58" xfId="50" applyFont="1" applyBorder="1" applyAlignment="1">
      <alignment horizontal="center"/>
      <protection/>
    </xf>
    <xf numFmtId="0" fontId="95" fillId="25" borderId="126" xfId="50" applyFont="1" applyBorder="1" applyAlignment="1">
      <alignment horizontal="center"/>
      <protection/>
    </xf>
    <xf numFmtId="0" fontId="96" fillId="25" borderId="0" xfId="50" applyFont="1" applyBorder="1" applyAlignment="1">
      <alignment horizontal="right"/>
      <protection/>
    </xf>
    <xf numFmtId="0" fontId="96" fillId="25" borderId="0" xfId="50" applyFont="1" applyBorder="1" applyAlignment="1">
      <alignment horizontal="center"/>
      <protection/>
    </xf>
    <xf numFmtId="0" fontId="96" fillId="25" borderId="0" xfId="50" applyFont="1" applyBorder="1" applyAlignment="1">
      <alignment horizontal="left"/>
      <protection/>
    </xf>
    <xf numFmtId="0" fontId="82" fillId="25" borderId="91" xfId="0" applyFont="1" applyFill="1" applyBorder="1" applyAlignment="1" applyProtection="1">
      <alignment horizontal="left" vertical="center" indent="1"/>
      <protection locked="0"/>
    </xf>
    <xf numFmtId="0" fontId="82" fillId="25" borderId="127" xfId="0" applyFont="1" applyFill="1" applyBorder="1" applyAlignment="1" applyProtection="1">
      <alignment horizontal="left" vertical="center" indent="1"/>
      <protection locked="0"/>
    </xf>
    <xf numFmtId="0" fontId="82" fillId="25" borderId="128" xfId="50" applyFont="1" applyBorder="1" applyAlignment="1" applyProtection="1">
      <alignment horizontal="left" vertical="center" indent="1"/>
      <protection/>
    </xf>
    <xf numFmtId="0" fontId="82" fillId="25" borderId="129" xfId="50" applyFont="1" applyBorder="1" applyAlignment="1" applyProtection="1">
      <alignment horizontal="left" vertical="center" indent="1"/>
      <protection/>
    </xf>
    <xf numFmtId="0" fontId="82" fillId="25" borderId="130" xfId="50" applyFont="1" applyBorder="1" applyAlignment="1" applyProtection="1">
      <alignment horizontal="left" vertical="center" indent="1"/>
      <protection/>
    </xf>
    <xf numFmtId="0" fontId="96" fillId="25" borderId="41" xfId="50" applyFont="1" applyBorder="1" applyAlignment="1">
      <alignment horizontal="right"/>
      <protection/>
    </xf>
    <xf numFmtId="0" fontId="96" fillId="25" borderId="41" xfId="50" applyFont="1" applyBorder="1" applyAlignment="1">
      <alignment horizontal="center"/>
      <protection/>
    </xf>
    <xf numFmtId="0" fontId="96" fillId="25" borderId="41" xfId="50" applyFont="1" applyBorder="1" applyAlignment="1">
      <alignment horizontal="left"/>
      <protection/>
    </xf>
    <xf numFmtId="0" fontId="96" fillId="25" borderId="43" xfId="50" applyFont="1" applyBorder="1" applyAlignment="1">
      <alignment horizontal="right"/>
      <protection/>
    </xf>
    <xf numFmtId="0" fontId="96" fillId="25" borderId="43" xfId="50" applyFont="1" applyBorder="1" applyAlignment="1">
      <alignment horizontal="center"/>
      <protection/>
    </xf>
    <xf numFmtId="0" fontId="96" fillId="25" borderId="43" xfId="50" applyFont="1" applyBorder="1" applyAlignment="1">
      <alignment horizontal="left"/>
      <protection/>
    </xf>
    <xf numFmtId="0" fontId="82" fillId="25" borderId="131" xfId="50" applyFont="1" applyBorder="1" applyAlignment="1">
      <alignment horizontal="left" vertical="center" indent="1"/>
      <protection/>
    </xf>
    <xf numFmtId="0" fontId="82" fillId="25" borderId="132" xfId="50" applyFont="1" applyBorder="1" applyAlignment="1">
      <alignment horizontal="left" vertical="center" indent="1"/>
      <protection/>
    </xf>
    <xf numFmtId="0" fontId="82" fillId="25" borderId="133" xfId="50" applyFont="1" applyBorder="1" applyAlignment="1">
      <alignment horizontal="left" vertical="center" indent="1"/>
      <protection/>
    </xf>
    <xf numFmtId="0" fontId="96" fillId="25" borderId="53" xfId="50" applyFont="1" applyBorder="1" applyAlignment="1">
      <alignment horizontal="right"/>
      <protection/>
    </xf>
    <xf numFmtId="0" fontId="96" fillId="25" borderId="53" xfId="50" applyFont="1" applyBorder="1" applyAlignment="1">
      <alignment horizontal="center"/>
      <protection/>
    </xf>
    <xf numFmtId="0" fontId="96" fillId="25" borderId="53" xfId="50" applyFont="1" applyBorder="1" applyAlignment="1">
      <alignment horizontal="left"/>
      <protection/>
    </xf>
    <xf numFmtId="0" fontId="96" fillId="25" borderId="55" xfId="50" applyFont="1" applyBorder="1" applyAlignment="1">
      <alignment horizontal="right"/>
      <protection/>
    </xf>
    <xf numFmtId="0" fontId="96" fillId="25" borderId="55" xfId="50" applyFont="1" applyBorder="1" applyAlignment="1">
      <alignment horizontal="center"/>
      <protection/>
    </xf>
    <xf numFmtId="0" fontId="96" fillId="25" borderId="55" xfId="50" applyFont="1" applyBorder="1" applyAlignment="1">
      <alignment horizontal="left"/>
      <protection/>
    </xf>
    <xf numFmtId="0" fontId="97" fillId="0" borderId="134" xfId="50" applyFont="1" applyFill="1" applyBorder="1" applyAlignment="1">
      <alignment horizontal="center" vertical="center" wrapText="1"/>
      <protection/>
    </xf>
    <xf numFmtId="0" fontId="97" fillId="0" borderId="29" xfId="50" applyFont="1" applyFill="1" applyBorder="1" applyAlignment="1">
      <alignment horizontal="center" vertical="center" wrapText="1"/>
      <protection/>
    </xf>
    <xf numFmtId="0" fontId="97" fillId="0" borderId="135" xfId="50" applyFont="1" applyFill="1" applyBorder="1" applyAlignment="1">
      <alignment horizontal="center" vertical="center" wrapText="1"/>
      <protection/>
    </xf>
    <xf numFmtId="0" fontId="97" fillId="0" borderId="29" xfId="0" applyFont="1" applyFill="1" applyBorder="1" applyAlignment="1">
      <alignment horizontal="center" vertical="center" wrapText="1"/>
    </xf>
    <xf numFmtId="0" fontId="97" fillId="0" borderId="135" xfId="0" applyFont="1" applyFill="1" applyBorder="1" applyAlignment="1">
      <alignment horizontal="center" vertical="center" wrapText="1"/>
    </xf>
    <xf numFmtId="0" fontId="98" fillId="0" borderId="61" xfId="50" applyFont="1" applyFill="1" applyBorder="1" applyAlignment="1">
      <alignment horizontal="center" vertical="center"/>
      <protection/>
    </xf>
    <xf numFmtId="0" fontId="98" fillId="0" borderId="31" xfId="50" applyFont="1" applyFill="1" applyBorder="1" applyAlignment="1">
      <alignment horizontal="center" vertical="center"/>
      <protection/>
    </xf>
    <xf numFmtId="0" fontId="98" fillId="0" borderId="63" xfId="50" applyFont="1" applyFill="1" applyBorder="1" applyAlignment="1">
      <alignment horizontal="center" vertical="center"/>
      <protection/>
    </xf>
    <xf numFmtId="0" fontId="98" fillId="0" borderId="62" xfId="50" applyFont="1" applyFill="1" applyBorder="1" applyAlignment="1">
      <alignment horizontal="center" vertical="center"/>
      <protection/>
    </xf>
    <xf numFmtId="0" fontId="98" fillId="0" borderId="63" xfId="0" applyFont="1" applyFill="1" applyBorder="1" applyAlignment="1">
      <alignment horizontal="center" vertical="center"/>
    </xf>
    <xf numFmtId="0" fontId="97" fillId="0" borderId="134" xfId="50" applyFont="1" applyFill="1" applyBorder="1" applyAlignment="1">
      <alignment horizontal="right" vertical="center" wrapText="1" indent="1"/>
      <protection/>
    </xf>
    <xf numFmtId="0" fontId="97" fillId="0" borderId="29" xfId="50" applyFont="1" applyFill="1" applyBorder="1" applyAlignment="1">
      <alignment horizontal="right" vertical="center" wrapText="1" indent="1"/>
      <protection/>
    </xf>
    <xf numFmtId="0" fontId="97" fillId="0" borderId="135" xfId="50" applyFont="1" applyFill="1" applyBorder="1" applyAlignment="1">
      <alignment horizontal="right" vertical="center" wrapText="1" indent="1"/>
      <protection/>
    </xf>
    <xf numFmtId="0" fontId="97" fillId="0" borderId="134" xfId="50" applyFont="1" applyFill="1" applyBorder="1" applyAlignment="1">
      <alignment horizontal="left" vertical="center" wrapText="1" indent="1"/>
      <protection/>
    </xf>
    <xf numFmtId="0" fontId="97" fillId="0" borderId="29" xfId="50" applyFont="1" applyFill="1" applyBorder="1" applyAlignment="1">
      <alignment horizontal="left" vertical="center" wrapText="1" indent="1"/>
      <protection/>
    </xf>
    <xf numFmtId="0" fontId="97" fillId="0" borderId="135" xfId="50" applyFont="1" applyFill="1" applyBorder="1" applyAlignment="1">
      <alignment horizontal="left" vertical="center" wrapText="1" indent="1"/>
      <protection/>
    </xf>
    <xf numFmtId="0" fontId="97" fillId="0" borderId="30" xfId="0" applyFont="1" applyFill="1" applyBorder="1" applyAlignment="1">
      <alignment horizontal="right" vertical="center" wrapText="1" indent="1"/>
    </xf>
    <xf numFmtId="0" fontId="97" fillId="0" borderId="60" xfId="0" applyFont="1" applyFill="1" applyBorder="1" applyAlignment="1">
      <alignment horizontal="right" vertical="center" wrapText="1" indent="1"/>
    </xf>
    <xf numFmtId="0" fontId="97" fillId="0" borderId="135" xfId="0" applyFont="1" applyFill="1" applyBorder="1" applyAlignment="1">
      <alignment horizontal="right" vertical="center" wrapText="1" indent="1"/>
    </xf>
    <xf numFmtId="0" fontId="97" fillId="0" borderId="32" xfId="0" applyFont="1" applyFill="1" applyBorder="1" applyAlignment="1">
      <alignment horizontal="left" vertical="center" wrapText="1" indent="1"/>
    </xf>
    <xf numFmtId="0" fontId="97" fillId="0" borderId="136" xfId="0" applyFont="1" applyFill="1" applyBorder="1" applyAlignment="1">
      <alignment horizontal="left" vertical="center" wrapText="1" indent="1"/>
    </xf>
    <xf numFmtId="0" fontId="97" fillId="0" borderId="135" xfId="0" applyFont="1" applyFill="1" applyBorder="1" applyAlignment="1">
      <alignment horizontal="left" vertical="center" wrapText="1" indent="1"/>
    </xf>
    <xf numFmtId="0" fontId="82" fillId="25" borderId="68" xfId="50" applyFont="1" applyBorder="1" applyAlignment="1">
      <alignment horizontal="center" vertical="center"/>
      <protection/>
    </xf>
    <xf numFmtId="0" fontId="82" fillId="25" borderId="44" xfId="50" applyFont="1" applyBorder="1" applyAlignment="1">
      <alignment horizontal="center" vertical="center"/>
      <protection/>
    </xf>
    <xf numFmtId="0" fontId="82" fillId="25" borderId="56" xfId="50" applyFont="1" applyBorder="1" applyAlignment="1">
      <alignment horizontal="center" vertical="center"/>
      <protection/>
    </xf>
    <xf numFmtId="0" fontId="82" fillId="25" borderId="57" xfId="50" applyFont="1" applyBorder="1" applyAlignment="1">
      <alignment horizontal="center" vertical="center"/>
      <protection/>
    </xf>
    <xf numFmtId="0" fontId="87" fillId="0" borderId="137" xfId="0" applyFont="1" applyFill="1" applyBorder="1" applyAlignment="1">
      <alignment horizontal="center" vertical="center"/>
    </xf>
    <xf numFmtId="0" fontId="87" fillId="0" borderId="138" xfId="0" applyFont="1" applyFill="1" applyBorder="1" applyAlignment="1">
      <alignment horizontal="center" vertical="center"/>
    </xf>
    <xf numFmtId="0" fontId="87" fillId="0" borderId="139" xfId="0" applyFont="1" applyFill="1" applyBorder="1" applyAlignment="1">
      <alignment horizontal="center" vertical="center"/>
    </xf>
    <xf numFmtId="0" fontId="87" fillId="0" borderId="140" xfId="0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141" xfId="0" applyFill="1" applyBorder="1" applyAlignment="1">
      <alignment horizontal="right" vertical="center" indent="1"/>
    </xf>
    <xf numFmtId="0" fontId="0" fillId="0" borderId="142" xfId="0" applyFill="1" applyBorder="1" applyAlignment="1">
      <alignment horizontal="right" vertical="center" indent="1"/>
    </xf>
    <xf numFmtId="0" fontId="0" fillId="0" borderId="143" xfId="0" applyFill="1" applyBorder="1" applyAlignment="1">
      <alignment horizontal="right" vertical="center" indent="1"/>
    </xf>
    <xf numFmtId="0" fontId="0" fillId="0" borderId="144" xfId="0" applyFill="1" applyBorder="1" applyAlignment="1">
      <alignment horizontal="right" vertical="center" indent="1"/>
    </xf>
    <xf numFmtId="0" fontId="99" fillId="0" borderId="0" xfId="0" applyFont="1" applyAlignment="1">
      <alignment/>
    </xf>
    <xf numFmtId="0" fontId="84" fillId="41" borderId="145" xfId="50" applyNumberFormat="1" applyFont="1" applyFill="1" applyBorder="1" applyAlignment="1">
      <alignment horizontal="center" vertical="center"/>
      <protection/>
    </xf>
    <xf numFmtId="0" fontId="84" fillId="41" borderId="146" xfId="50" applyNumberFormat="1" applyFont="1" applyFill="1" applyBorder="1" applyAlignment="1">
      <alignment horizontal="center" vertical="center"/>
      <protection/>
    </xf>
    <xf numFmtId="0" fontId="84" fillId="25" borderId="147" xfId="50" applyNumberFormat="1" applyFont="1" applyBorder="1" applyAlignment="1">
      <alignment horizontal="center" vertical="center"/>
      <protection/>
    </xf>
    <xf numFmtId="0" fontId="84" fillId="25" borderId="148" xfId="50" applyNumberFormat="1" applyFont="1" applyBorder="1" applyAlignment="1">
      <alignment horizontal="left" vertical="center"/>
      <protection/>
    </xf>
    <xf numFmtId="0" fontId="84" fillId="25" borderId="149" xfId="50" applyNumberFormat="1" applyFont="1" applyBorder="1" applyAlignment="1">
      <alignment horizontal="center" vertical="center"/>
      <protection/>
    </xf>
    <xf numFmtId="0" fontId="84" fillId="25" borderId="150" xfId="50" applyNumberFormat="1" applyFont="1" applyBorder="1" applyAlignment="1">
      <alignment horizontal="left" vertical="center"/>
      <protection/>
    </xf>
    <xf numFmtId="0" fontId="100" fillId="25" borderId="151" xfId="0" applyFont="1" applyFill="1" applyBorder="1" applyAlignment="1">
      <alignment horizontal="center" vertical="center"/>
    </xf>
    <xf numFmtId="0" fontId="100" fillId="25" borderId="152" xfId="0" applyFont="1" applyFill="1" applyBorder="1" applyAlignment="1">
      <alignment horizontal="center" vertical="center"/>
    </xf>
    <xf numFmtId="0" fontId="82" fillId="25" borderId="153" xfId="0" applyNumberFormat="1" applyFont="1" applyFill="1" applyBorder="1" applyAlignment="1" applyProtection="1">
      <alignment horizontal="center" vertical="center"/>
      <protection locked="0"/>
    </xf>
    <xf numFmtId="0" fontId="82" fillId="25" borderId="154" xfId="0" applyNumberFormat="1" applyFont="1" applyFill="1" applyBorder="1" applyAlignment="1" applyProtection="1">
      <alignment horizontal="center" vertical="center"/>
      <protection/>
    </xf>
    <xf numFmtId="0" fontId="79" fillId="36" borderId="155" xfId="0" applyFont="1" applyFill="1" applyBorder="1" applyAlignment="1">
      <alignment/>
    </xf>
    <xf numFmtId="0" fontId="86" fillId="36" borderId="156" xfId="0" applyFont="1" applyFill="1" applyBorder="1" applyAlignment="1">
      <alignment/>
    </xf>
    <xf numFmtId="0" fontId="88" fillId="25" borderId="157" xfId="50" applyNumberFormat="1" applyFont="1" applyBorder="1" applyAlignment="1">
      <alignment horizontal="center" vertical="center"/>
      <protection/>
    </xf>
    <xf numFmtId="0" fontId="101" fillId="25" borderId="158" xfId="50" applyFont="1" applyBorder="1" applyAlignment="1">
      <alignment horizontal="center" vertical="center"/>
      <protection/>
    </xf>
    <xf numFmtId="0" fontId="91" fillId="25" borderId="159" xfId="50" applyNumberFormat="1" applyFont="1" applyBorder="1" applyAlignment="1" applyProtection="1">
      <alignment horizontal="center" vertical="center"/>
      <protection locked="0"/>
    </xf>
    <xf numFmtId="0" fontId="101" fillId="25" borderId="160" xfId="50" applyFont="1" applyBorder="1" applyAlignment="1">
      <alignment horizontal="center" vertical="center"/>
      <protection/>
    </xf>
    <xf numFmtId="0" fontId="101" fillId="25" borderId="161" xfId="50" applyFont="1" applyBorder="1" applyAlignment="1">
      <alignment horizontal="center" vertical="center"/>
      <protection/>
    </xf>
    <xf numFmtId="0" fontId="101" fillId="25" borderId="162" xfId="50" applyFont="1" applyBorder="1" applyAlignment="1">
      <alignment horizontal="center" vertical="center"/>
      <protection/>
    </xf>
    <xf numFmtId="0" fontId="82" fillId="25" borderId="163" xfId="0" applyFont="1" applyFill="1" applyBorder="1" applyAlignment="1" applyProtection="1">
      <alignment horizontal="left" vertical="center" indent="1"/>
      <protection locked="0"/>
    </xf>
    <xf numFmtId="0" fontId="83" fillId="25" borderId="22" xfId="50" applyNumberFormat="1" applyFont="1" applyBorder="1" applyAlignment="1">
      <alignment horizontal="center" vertical="center"/>
      <protection/>
    </xf>
    <xf numFmtId="0" fontId="83" fillId="41" borderId="164" xfId="0" applyNumberFormat="1" applyFont="1" applyFill="1" applyBorder="1" applyAlignment="1">
      <alignment horizontal="center" vertical="center"/>
    </xf>
    <xf numFmtId="0" fontId="83" fillId="25" borderId="165" xfId="50" applyNumberFormat="1" applyFont="1" applyBorder="1" applyAlignment="1">
      <alignment horizontal="center" vertical="center"/>
      <protection/>
    </xf>
    <xf numFmtId="0" fontId="83" fillId="41" borderId="166" xfId="0" applyNumberFormat="1" applyFont="1" applyFill="1" applyBorder="1" applyAlignment="1">
      <alignment horizontal="center" vertical="center"/>
    </xf>
    <xf numFmtId="0" fontId="83" fillId="41" borderId="167" xfId="0" applyNumberFormat="1" applyFont="1" applyFill="1" applyBorder="1" applyAlignment="1">
      <alignment horizontal="center" vertical="center"/>
    </xf>
    <xf numFmtId="0" fontId="83" fillId="36" borderId="22" xfId="50" applyNumberFormat="1" applyFont="1" applyFill="1" applyBorder="1" applyAlignment="1">
      <alignment horizontal="center"/>
      <protection/>
    </xf>
    <xf numFmtId="0" fontId="83" fillId="36" borderId="168" xfId="50" applyNumberFormat="1" applyFont="1" applyFill="1" applyBorder="1" applyAlignment="1">
      <alignment horizontal="center"/>
      <protection/>
    </xf>
    <xf numFmtId="0" fontId="84" fillId="25" borderId="22" xfId="50" applyNumberFormat="1" applyFont="1" applyBorder="1" applyAlignment="1">
      <alignment horizontal="right" vertical="center"/>
      <protection/>
    </xf>
    <xf numFmtId="0" fontId="84" fillId="25" borderId="22" xfId="50" applyNumberFormat="1" applyFont="1" applyBorder="1" applyAlignment="1">
      <alignment horizontal="center"/>
      <protection/>
    </xf>
    <xf numFmtId="0" fontId="84" fillId="25" borderId="22" xfId="50" applyNumberFormat="1" applyFont="1" applyBorder="1" applyAlignment="1">
      <alignment horizontal="left" vertical="center"/>
      <protection/>
    </xf>
    <xf numFmtId="0" fontId="84" fillId="41" borderId="169" xfId="50" applyNumberFormat="1" applyFont="1" applyFill="1" applyBorder="1" applyAlignment="1">
      <alignment horizontal="center" vertical="center"/>
      <protection/>
    </xf>
    <xf numFmtId="0" fontId="89" fillId="25" borderId="170" xfId="50" applyNumberFormat="1" applyFont="1" applyBorder="1" applyAlignment="1">
      <alignment horizontal="center" vertical="center"/>
      <protection/>
    </xf>
    <xf numFmtId="0" fontId="101" fillId="25" borderId="171" xfId="50" applyFont="1" applyBorder="1" applyAlignment="1">
      <alignment horizontal="center"/>
      <protection/>
    </xf>
    <xf numFmtId="0" fontId="82" fillId="25" borderId="172" xfId="0" applyNumberFormat="1" applyFont="1" applyFill="1" applyBorder="1" applyAlignment="1" applyProtection="1">
      <alignment horizontal="right" vertical="center"/>
      <protection locked="0"/>
    </xf>
    <xf numFmtId="0" fontId="82" fillId="25" borderId="173" xfId="0" applyNumberFormat="1" applyFont="1" applyFill="1" applyBorder="1" applyAlignment="1" applyProtection="1">
      <alignment vertical="center"/>
      <protection/>
    </xf>
    <xf numFmtId="0" fontId="82" fillId="25" borderId="174" xfId="0" applyNumberFormat="1" applyFont="1" applyFill="1" applyBorder="1" applyAlignment="1" applyProtection="1">
      <alignment horizontal="left" vertical="center"/>
      <protection locked="0"/>
    </xf>
    <xf numFmtId="0" fontId="101" fillId="25" borderId="175" xfId="50" applyFont="1" applyBorder="1" applyAlignment="1">
      <alignment horizontal="center"/>
      <protection/>
    </xf>
    <xf numFmtId="0" fontId="82" fillId="25" borderId="176" xfId="0" applyNumberFormat="1" applyFont="1" applyFill="1" applyBorder="1" applyAlignment="1" applyProtection="1">
      <alignment horizontal="left" vertical="center"/>
      <protection locked="0"/>
    </xf>
    <xf numFmtId="0" fontId="101" fillId="25" borderId="177" xfId="50" applyFont="1" applyBorder="1" applyAlignment="1">
      <alignment horizontal="center"/>
      <protection/>
    </xf>
    <xf numFmtId="0" fontId="82" fillId="25" borderId="170" xfId="0" applyNumberFormat="1" applyFont="1" applyFill="1" applyBorder="1" applyAlignment="1" applyProtection="1">
      <alignment horizontal="right" vertical="center"/>
      <protection locked="0"/>
    </xf>
    <xf numFmtId="0" fontId="82" fillId="25" borderId="178" xfId="0" applyNumberFormat="1" applyFont="1" applyFill="1" applyBorder="1" applyAlignment="1" applyProtection="1">
      <alignment vertical="center"/>
      <protection/>
    </xf>
    <xf numFmtId="0" fontId="82" fillId="25" borderId="179" xfId="0" applyNumberFormat="1" applyFont="1" applyFill="1" applyBorder="1" applyAlignment="1" applyProtection="1">
      <alignment horizontal="left" vertical="center"/>
      <protection locked="0"/>
    </xf>
    <xf numFmtId="0" fontId="92" fillId="25" borderId="159" xfId="50" applyNumberFormat="1" applyFont="1" applyBorder="1" applyAlignment="1" applyProtection="1">
      <alignment horizontal="center" vertical="center"/>
      <protection locked="0"/>
    </xf>
    <xf numFmtId="0" fontId="96" fillId="25" borderId="172" xfId="50" applyFont="1" applyBorder="1" applyAlignment="1">
      <alignment horizontal="right" vertical="center"/>
      <protection/>
    </xf>
    <xf numFmtId="0" fontId="96" fillId="25" borderId="173" xfId="50" applyFont="1" applyBorder="1" applyAlignment="1">
      <alignment horizontal="center" vertical="center"/>
      <protection/>
    </xf>
    <xf numFmtId="0" fontId="96" fillId="25" borderId="180" xfId="50" applyFont="1" applyBorder="1" applyAlignment="1">
      <alignment horizontal="left" vertical="center"/>
      <protection/>
    </xf>
    <xf numFmtId="0" fontId="96" fillId="25" borderId="64" xfId="50" applyFont="1" applyBorder="1" applyAlignment="1">
      <alignment horizontal="right" vertical="center"/>
      <protection/>
    </xf>
    <xf numFmtId="0" fontId="96" fillId="25" borderId="10" xfId="50" applyFont="1" applyBorder="1" applyAlignment="1">
      <alignment horizontal="center" vertical="center"/>
      <protection/>
    </xf>
    <xf numFmtId="0" fontId="96" fillId="25" borderId="181" xfId="50" applyFont="1" applyBorder="1" applyAlignment="1">
      <alignment horizontal="left" vertical="center"/>
      <protection/>
    </xf>
    <xf numFmtId="0" fontId="96" fillId="25" borderId="170" xfId="50" applyFont="1" applyBorder="1" applyAlignment="1">
      <alignment horizontal="right" vertical="center"/>
      <protection/>
    </xf>
    <xf numFmtId="0" fontId="96" fillId="25" borderId="178" xfId="50" applyFont="1" applyBorder="1" applyAlignment="1">
      <alignment horizontal="center" vertical="center"/>
      <protection/>
    </xf>
    <xf numFmtId="0" fontId="96" fillId="25" borderId="182" xfId="50" applyFont="1" applyBorder="1" applyAlignment="1">
      <alignment horizontal="left" vertical="center"/>
      <protection/>
    </xf>
    <xf numFmtId="0" fontId="82" fillId="25" borderId="183" xfId="0" applyNumberFormat="1" applyFont="1" applyFill="1" applyBorder="1" applyAlignment="1">
      <alignment horizontal="right" vertical="center"/>
    </xf>
    <xf numFmtId="0" fontId="82" fillId="25" borderId="183" xfId="0" applyNumberFormat="1" applyFont="1" applyFill="1" applyBorder="1" applyAlignment="1">
      <alignment horizontal="center" vertical="center"/>
    </xf>
    <xf numFmtId="0" fontId="82" fillId="25" borderId="184" xfId="0" applyNumberFormat="1" applyFont="1" applyFill="1" applyBorder="1" applyAlignment="1">
      <alignment horizontal="left" vertical="center"/>
    </xf>
    <xf numFmtId="0" fontId="82" fillId="25" borderId="185" xfId="0" applyNumberFormat="1" applyFont="1" applyFill="1" applyBorder="1" applyAlignment="1">
      <alignment horizontal="right" vertical="center"/>
    </xf>
    <xf numFmtId="0" fontId="82" fillId="25" borderId="185" xfId="0" applyNumberFormat="1" applyFont="1" applyFill="1" applyBorder="1" applyAlignment="1">
      <alignment horizontal="center" vertical="center"/>
    </xf>
    <xf numFmtId="0" fontId="82" fillId="25" borderId="186" xfId="0" applyNumberFormat="1" applyFont="1" applyFill="1" applyBorder="1" applyAlignment="1">
      <alignment horizontal="left" vertical="center"/>
    </xf>
    <xf numFmtId="0" fontId="82" fillId="25" borderId="187" xfId="0" applyNumberFormat="1" applyFont="1" applyFill="1" applyBorder="1" applyAlignment="1">
      <alignment horizontal="right" vertical="center"/>
    </xf>
    <xf numFmtId="0" fontId="82" fillId="25" borderId="187" xfId="0" applyNumberFormat="1" applyFont="1" applyFill="1" applyBorder="1" applyAlignment="1">
      <alignment horizontal="center" vertical="center"/>
    </xf>
    <xf numFmtId="0" fontId="82" fillId="25" borderId="188" xfId="0" applyNumberFormat="1" applyFont="1" applyFill="1" applyBorder="1" applyAlignment="1">
      <alignment horizontal="left" vertical="center"/>
    </xf>
    <xf numFmtId="0" fontId="88" fillId="25" borderId="189" xfId="50" applyNumberFormat="1" applyFont="1" applyBorder="1" applyAlignment="1">
      <alignment horizontal="center" vertical="center"/>
      <protection/>
    </xf>
    <xf numFmtId="0" fontId="84" fillId="25" borderId="190" xfId="50" applyNumberFormat="1" applyFont="1" applyBorder="1" applyAlignment="1">
      <alignment horizontal="center"/>
      <protection/>
    </xf>
    <xf numFmtId="0" fontId="84" fillId="25" borderId="191" xfId="50" applyNumberFormat="1" applyFont="1" applyBorder="1" applyAlignment="1">
      <alignment horizontal="left" vertical="center"/>
      <protection/>
    </xf>
    <xf numFmtId="0" fontId="84" fillId="41" borderId="192" xfId="50" applyNumberFormat="1" applyFont="1" applyFill="1" applyBorder="1" applyAlignment="1">
      <alignment horizontal="center" vertical="center"/>
      <protection/>
    </xf>
    <xf numFmtId="0" fontId="82" fillId="25" borderId="193" xfId="0" applyNumberFormat="1" applyFont="1" applyFill="1" applyBorder="1" applyAlignment="1" applyProtection="1">
      <alignment horizontal="center" vertical="center"/>
      <protection locked="0"/>
    </xf>
    <xf numFmtId="0" fontId="82" fillId="25" borderId="194" xfId="0" applyNumberFormat="1" applyFont="1" applyFill="1" applyBorder="1" applyAlignment="1" applyProtection="1">
      <alignment horizontal="center" vertical="center"/>
      <protection/>
    </xf>
    <xf numFmtId="0" fontId="82" fillId="25" borderId="195" xfId="0" applyNumberFormat="1" applyFont="1" applyFill="1" applyBorder="1" applyAlignment="1" applyProtection="1">
      <alignment horizontal="center" vertical="center"/>
      <protection locked="0"/>
    </xf>
    <xf numFmtId="0" fontId="82" fillId="25" borderId="196" xfId="0" applyNumberFormat="1" applyFont="1" applyFill="1" applyBorder="1" applyAlignment="1" applyProtection="1">
      <alignment horizontal="center" vertical="center"/>
      <protection locked="0"/>
    </xf>
    <xf numFmtId="0" fontId="82" fillId="25" borderId="197" xfId="0" applyNumberFormat="1" applyFont="1" applyFill="1" applyBorder="1" applyAlignment="1" applyProtection="1">
      <alignment horizontal="center" vertical="center"/>
      <protection locked="0"/>
    </xf>
    <xf numFmtId="0" fontId="82" fillId="25" borderId="198" xfId="0" applyNumberFormat="1" applyFont="1" applyFill="1" applyBorder="1" applyAlignment="1" applyProtection="1">
      <alignment horizontal="center" vertical="center"/>
      <protection/>
    </xf>
    <xf numFmtId="0" fontId="82" fillId="25" borderId="199" xfId="0" applyNumberFormat="1" applyFont="1" applyFill="1" applyBorder="1" applyAlignment="1" applyProtection="1">
      <alignment horizontal="center" vertical="center"/>
      <protection locked="0"/>
    </xf>
    <xf numFmtId="0" fontId="82" fillId="25" borderId="194" xfId="0" applyNumberFormat="1" applyFont="1" applyFill="1" applyBorder="1" applyAlignment="1">
      <alignment horizontal="right" vertical="center"/>
    </xf>
    <xf numFmtId="0" fontId="82" fillId="25" borderId="194" xfId="0" applyNumberFormat="1" applyFont="1" applyFill="1" applyBorder="1" applyAlignment="1">
      <alignment horizontal="center" vertical="center"/>
    </xf>
    <xf numFmtId="0" fontId="82" fillId="25" borderId="200" xfId="0" applyNumberFormat="1" applyFont="1" applyFill="1" applyBorder="1" applyAlignment="1">
      <alignment horizontal="left" vertical="center"/>
    </xf>
    <xf numFmtId="0" fontId="82" fillId="25" borderId="154" xfId="0" applyNumberFormat="1" applyFont="1" applyFill="1" applyBorder="1" applyAlignment="1">
      <alignment horizontal="right" vertical="center"/>
    </xf>
    <xf numFmtId="0" fontId="82" fillId="25" borderId="154" xfId="0" applyNumberFormat="1" applyFont="1" applyFill="1" applyBorder="1" applyAlignment="1">
      <alignment horizontal="center" vertical="center"/>
    </xf>
    <xf numFmtId="0" fontId="82" fillId="25" borderId="201" xfId="0" applyNumberFormat="1" applyFont="1" applyFill="1" applyBorder="1" applyAlignment="1">
      <alignment horizontal="left" vertical="center"/>
    </xf>
    <xf numFmtId="0" fontId="82" fillId="25" borderId="198" xfId="0" applyNumberFormat="1" applyFont="1" applyFill="1" applyBorder="1" applyAlignment="1">
      <alignment horizontal="right" vertical="center"/>
    </xf>
    <xf numFmtId="0" fontId="82" fillId="25" borderId="198" xfId="0" applyNumberFormat="1" applyFont="1" applyFill="1" applyBorder="1" applyAlignment="1">
      <alignment horizontal="center" vertical="center"/>
    </xf>
    <xf numFmtId="0" fontId="82" fillId="25" borderId="202" xfId="0" applyNumberFormat="1" applyFont="1" applyFill="1" applyBorder="1" applyAlignment="1">
      <alignment horizontal="left" vertical="center"/>
    </xf>
    <xf numFmtId="0" fontId="83" fillId="25" borderId="203" xfId="0" applyFont="1" applyFill="1" applyBorder="1" applyAlignment="1" applyProtection="1">
      <alignment horizontal="left" vertical="center" indent="1"/>
      <protection locked="0"/>
    </xf>
    <xf numFmtId="0" fontId="83" fillId="25" borderId="204" xfId="0" applyFont="1" applyFill="1" applyBorder="1" applyAlignment="1" applyProtection="1">
      <alignment horizontal="left" vertical="center" indent="1"/>
      <protection locked="0"/>
    </xf>
    <xf numFmtId="0" fontId="83" fillId="25" borderId="205" xfId="0" applyFont="1" applyFill="1" applyBorder="1" applyAlignment="1" applyProtection="1">
      <alignment horizontal="left" vertical="center" indent="1"/>
      <protection locked="0"/>
    </xf>
    <xf numFmtId="0" fontId="79" fillId="40" borderId="206" xfId="0" applyFont="1" applyFill="1" applyBorder="1" applyAlignment="1">
      <alignment/>
    </xf>
    <xf numFmtId="0" fontId="86" fillId="40" borderId="207" xfId="0" applyFont="1" applyFill="1" applyBorder="1" applyAlignment="1">
      <alignment/>
    </xf>
    <xf numFmtId="0" fontId="88" fillId="25" borderId="208" xfId="50" applyNumberFormat="1" applyFont="1" applyBorder="1" applyAlignment="1">
      <alignment horizontal="center" vertical="center"/>
      <protection/>
    </xf>
    <xf numFmtId="0" fontId="82" fillId="25" borderId="209" xfId="50" applyNumberFormat="1" applyFont="1" applyBorder="1" applyAlignment="1">
      <alignment horizontal="center" vertical="center"/>
      <protection/>
    </xf>
    <xf numFmtId="0" fontId="82" fillId="25" borderId="210" xfId="50" applyNumberFormat="1" applyFont="1" applyBorder="1" applyAlignment="1">
      <alignment horizontal="center" vertical="center"/>
      <protection/>
    </xf>
    <xf numFmtId="0" fontId="83" fillId="25" borderId="211" xfId="0" applyNumberFormat="1" applyFont="1" applyFill="1" applyBorder="1" applyAlignment="1">
      <alignment horizontal="center" vertical="center"/>
    </xf>
    <xf numFmtId="0" fontId="83" fillId="41" borderId="212" xfId="0" applyNumberFormat="1" applyFont="1" applyFill="1" applyBorder="1" applyAlignment="1">
      <alignment horizontal="center" vertical="center"/>
    </xf>
    <xf numFmtId="0" fontId="83" fillId="25" borderId="213" xfId="0" applyNumberFormat="1" applyFont="1" applyFill="1" applyBorder="1" applyAlignment="1">
      <alignment horizontal="center" vertical="center"/>
    </xf>
    <xf numFmtId="0" fontId="83" fillId="40" borderId="213" xfId="0" applyNumberFormat="1" applyFont="1" applyFill="1" applyBorder="1" applyAlignment="1">
      <alignment horizontal="center" vertical="center"/>
    </xf>
    <xf numFmtId="0" fontId="83" fillId="40" borderId="214" xfId="0" applyNumberFormat="1" applyFont="1" applyFill="1" applyBorder="1" applyAlignment="1">
      <alignment horizontal="center" vertical="center"/>
    </xf>
    <xf numFmtId="0" fontId="84" fillId="25" borderId="211" xfId="50" applyNumberFormat="1" applyFont="1" applyBorder="1" applyAlignment="1">
      <alignment horizontal="right" vertical="center"/>
      <protection/>
    </xf>
    <xf numFmtId="0" fontId="84" fillId="25" borderId="215" xfId="50" applyNumberFormat="1" applyFont="1" applyBorder="1" applyAlignment="1">
      <alignment horizontal="center"/>
      <protection/>
    </xf>
    <xf numFmtId="0" fontId="84" fillId="25" borderId="216" xfId="50" applyNumberFormat="1" applyFont="1" applyBorder="1" applyAlignment="1">
      <alignment horizontal="left" vertical="center"/>
      <protection/>
    </xf>
    <xf numFmtId="0" fontId="84" fillId="41" borderId="213" xfId="50" applyNumberFormat="1" applyFont="1" applyFill="1" applyBorder="1" applyAlignment="1">
      <alignment horizontal="center" vertical="center"/>
      <protection/>
    </xf>
    <xf numFmtId="0" fontId="83" fillId="25" borderId="217" xfId="0" applyFont="1" applyFill="1" applyBorder="1" applyAlignment="1" applyProtection="1">
      <alignment horizontal="left" vertical="center" indent="1"/>
      <protection locked="0"/>
    </xf>
    <xf numFmtId="0" fontId="83" fillId="25" borderId="218" xfId="0" applyFont="1" applyFill="1" applyBorder="1" applyAlignment="1" applyProtection="1">
      <alignment horizontal="left" vertical="center" indent="1"/>
      <protection locked="0"/>
    </xf>
    <xf numFmtId="0" fontId="82" fillId="25" borderId="56" xfId="0" applyNumberFormat="1" applyFont="1" applyFill="1" applyBorder="1" applyAlignment="1">
      <alignment horizontal="right" vertical="center"/>
    </xf>
    <xf numFmtId="0" fontId="82" fillId="25" borderId="55" xfId="0" applyNumberFormat="1" applyFont="1" applyFill="1" applyBorder="1" applyAlignment="1">
      <alignment horizontal="center" vertical="center"/>
    </xf>
    <xf numFmtId="0" fontId="82" fillId="25" borderId="57" xfId="0" applyNumberFormat="1" applyFont="1" applyFill="1" applyBorder="1" applyAlignment="1">
      <alignment horizontal="left" vertical="center"/>
    </xf>
    <xf numFmtId="0" fontId="82" fillId="25" borderId="219" xfId="0" applyNumberFormat="1" applyFont="1" applyFill="1" applyBorder="1" applyAlignment="1">
      <alignment horizontal="right" vertical="center"/>
    </xf>
    <xf numFmtId="0" fontId="82" fillId="25" borderId="220" xfId="0" applyNumberFormat="1" applyFont="1" applyFill="1" applyBorder="1" applyAlignment="1">
      <alignment horizontal="center" vertical="center"/>
    </xf>
    <xf numFmtId="0" fontId="82" fillId="25" borderId="221" xfId="0" applyNumberFormat="1" applyFont="1" applyFill="1" applyBorder="1" applyAlignment="1">
      <alignment horizontal="left" vertical="center"/>
    </xf>
    <xf numFmtId="0" fontId="82" fillId="25" borderId="220" xfId="0" applyNumberFormat="1" applyFont="1" applyFill="1" applyBorder="1" applyAlignment="1" applyProtection="1">
      <alignment horizontal="center" vertical="center"/>
      <protection locked="0"/>
    </xf>
    <xf numFmtId="0" fontId="82" fillId="25" borderId="220" xfId="0" applyNumberFormat="1" applyFont="1" applyFill="1" applyBorder="1" applyAlignment="1" applyProtection="1">
      <alignment horizontal="center" vertical="center"/>
      <protection/>
    </xf>
    <xf numFmtId="0" fontId="82" fillId="25" borderId="222" xfId="0" applyNumberFormat="1" applyFont="1" applyFill="1" applyBorder="1" applyAlignment="1" applyProtection="1">
      <alignment horizontal="center" vertical="center"/>
      <protection locked="0"/>
    </xf>
    <xf numFmtId="49" fontId="87" fillId="25" borderId="223" xfId="0" applyNumberFormat="1" applyFont="1" applyFill="1" applyBorder="1" applyAlignment="1">
      <alignment horizontal="center" vertical="center"/>
    </xf>
    <xf numFmtId="0" fontId="82" fillId="25" borderId="224" xfId="0" applyNumberFormat="1" applyFont="1" applyFill="1" applyBorder="1" applyAlignment="1">
      <alignment horizontal="right" vertical="center"/>
    </xf>
    <xf numFmtId="0" fontId="82" fillId="25" borderId="225" xfId="0" applyNumberFormat="1" applyFont="1" applyFill="1" applyBorder="1" applyAlignment="1">
      <alignment horizontal="center" vertical="center"/>
    </xf>
    <xf numFmtId="0" fontId="82" fillId="25" borderId="226" xfId="0" applyNumberFormat="1" applyFont="1" applyFill="1" applyBorder="1" applyAlignment="1">
      <alignment horizontal="left" vertical="center"/>
    </xf>
    <xf numFmtId="0" fontId="82" fillId="25" borderId="225" xfId="0" applyNumberFormat="1" applyFont="1" applyFill="1" applyBorder="1" applyAlignment="1" applyProtection="1">
      <alignment horizontal="center" vertical="center"/>
      <protection locked="0"/>
    </xf>
    <xf numFmtId="0" fontId="82" fillId="25" borderId="225" xfId="0" applyNumberFormat="1" applyFont="1" applyFill="1" applyBorder="1" applyAlignment="1" applyProtection="1">
      <alignment horizontal="center" vertical="center"/>
      <protection/>
    </xf>
    <xf numFmtId="0" fontId="82" fillId="25" borderId="227" xfId="0" applyNumberFormat="1" applyFont="1" applyFill="1" applyBorder="1" applyAlignment="1" applyProtection="1">
      <alignment horizontal="center" vertical="center"/>
      <protection locked="0"/>
    </xf>
    <xf numFmtId="0" fontId="102" fillId="25" borderId="228" xfId="50" applyNumberFormat="1" applyFont="1" applyBorder="1" applyAlignment="1" applyProtection="1">
      <alignment horizontal="center" vertical="center"/>
      <protection locked="0"/>
    </xf>
    <xf numFmtId="0" fontId="103" fillId="25" borderId="228" xfId="50" applyNumberFormat="1" applyFont="1" applyBorder="1" applyAlignment="1" applyProtection="1">
      <alignment horizontal="center" vertical="center"/>
      <protection locked="0"/>
    </xf>
    <xf numFmtId="0" fontId="89" fillId="25" borderId="229" xfId="50" applyNumberFormat="1" applyFont="1" applyBorder="1" applyAlignment="1">
      <alignment horizontal="center" vertical="center"/>
      <protection/>
    </xf>
    <xf numFmtId="0" fontId="89" fillId="25" borderId="230" xfId="50" applyNumberFormat="1" applyFont="1" applyBorder="1" applyAlignment="1">
      <alignment horizontal="center" vertical="center"/>
      <protection/>
    </xf>
    <xf numFmtId="0" fontId="89" fillId="25" borderId="231" xfId="50" applyNumberFormat="1" applyFont="1" applyBorder="1" applyAlignment="1">
      <alignment horizontal="center" vertical="center"/>
      <protection/>
    </xf>
    <xf numFmtId="0" fontId="89" fillId="25" borderId="232" xfId="50" applyNumberFormat="1" applyFont="1" applyBorder="1" applyAlignment="1">
      <alignment horizontal="center" vertical="center"/>
      <protection/>
    </xf>
    <xf numFmtId="0" fontId="79" fillId="9" borderId="0" xfId="0" applyFont="1" applyFill="1" applyAlignment="1">
      <alignment/>
    </xf>
    <xf numFmtId="0" fontId="79" fillId="9" borderId="0" xfId="0" applyFont="1" applyFill="1" applyBorder="1" applyAlignment="1">
      <alignment/>
    </xf>
    <xf numFmtId="0" fontId="83" fillId="37" borderId="0" xfId="0" applyNumberFormat="1" applyFont="1" applyFill="1" applyBorder="1" applyAlignment="1">
      <alignment horizontal="center" vertical="center"/>
    </xf>
    <xf numFmtId="0" fontId="83" fillId="25" borderId="233" xfId="50" applyNumberFormat="1" applyFont="1" applyBorder="1" applyAlignment="1">
      <alignment horizontal="center" vertical="center"/>
      <protection/>
    </xf>
    <xf numFmtId="0" fontId="83" fillId="41" borderId="234" xfId="0" applyNumberFormat="1" applyFont="1" applyFill="1" applyBorder="1" applyAlignment="1">
      <alignment horizontal="center" vertical="center"/>
    </xf>
    <xf numFmtId="0" fontId="83" fillId="41" borderId="235" xfId="0" applyNumberFormat="1" applyFont="1" applyFill="1" applyBorder="1" applyAlignment="1">
      <alignment horizontal="center" vertical="center"/>
    </xf>
    <xf numFmtId="0" fontId="83" fillId="41" borderId="236" xfId="0" applyNumberFormat="1" applyFont="1" applyFill="1" applyBorder="1" applyAlignment="1">
      <alignment horizontal="center" vertical="center"/>
    </xf>
    <xf numFmtId="0" fontId="84" fillId="25" borderId="237" xfId="50" applyNumberFormat="1" applyFont="1" applyBorder="1" applyAlignment="1">
      <alignment horizontal="left" vertical="center"/>
      <protection/>
    </xf>
    <xf numFmtId="0" fontId="84" fillId="41" borderId="233" xfId="50" applyNumberFormat="1" applyFont="1" applyFill="1" applyBorder="1" applyAlignment="1">
      <alignment horizontal="center" vertical="center"/>
      <protection/>
    </xf>
    <xf numFmtId="0" fontId="89" fillId="25" borderId="238" xfId="50" applyNumberFormat="1" applyFont="1" applyBorder="1" applyAlignment="1">
      <alignment horizontal="center" vertical="center"/>
      <protection/>
    </xf>
    <xf numFmtId="49" fontId="79" fillId="9" borderId="0" xfId="0" applyNumberFormat="1" applyFont="1" applyFill="1" applyAlignment="1">
      <alignment horizontal="center"/>
    </xf>
    <xf numFmtId="0" fontId="83" fillId="25" borderId="13" xfId="50" applyNumberFormat="1" applyFont="1" applyBorder="1" applyAlignment="1">
      <alignment horizontal="center" vertical="center"/>
      <protection/>
    </xf>
    <xf numFmtId="0" fontId="83" fillId="41" borderId="239" xfId="0" applyNumberFormat="1" applyFont="1" applyFill="1" applyBorder="1" applyAlignment="1">
      <alignment horizontal="center" vertical="center"/>
    </xf>
    <xf numFmtId="0" fontId="83" fillId="41" borderId="240" xfId="0" applyNumberFormat="1" applyFont="1" applyFill="1" applyBorder="1" applyAlignment="1">
      <alignment horizontal="center" vertical="center"/>
    </xf>
    <xf numFmtId="0" fontId="83" fillId="25" borderId="14" xfId="50" applyNumberFormat="1" applyFont="1" applyBorder="1" applyAlignment="1">
      <alignment horizontal="center" vertical="center"/>
      <protection/>
    </xf>
    <xf numFmtId="0" fontId="84" fillId="25" borderId="13" xfId="50" applyNumberFormat="1" applyFont="1" applyBorder="1" applyAlignment="1">
      <alignment horizontal="right" vertical="center"/>
      <protection/>
    </xf>
    <xf numFmtId="0" fontId="84" fillId="25" borderId="15" xfId="50" applyNumberFormat="1" applyFont="1" applyBorder="1" applyAlignment="1">
      <alignment horizontal="left" vertical="center"/>
      <protection/>
    </xf>
    <xf numFmtId="0" fontId="84" fillId="41" borderId="14" xfId="50" applyNumberFormat="1" applyFont="1" applyFill="1" applyBorder="1" applyAlignment="1">
      <alignment horizontal="center" vertical="center"/>
      <protection/>
    </xf>
    <xf numFmtId="0" fontId="83" fillId="41" borderId="241" xfId="0" applyNumberFormat="1" applyFont="1" applyFill="1" applyBorder="1" applyAlignment="1">
      <alignment horizontal="center" vertical="center"/>
    </xf>
    <xf numFmtId="49" fontId="79" fillId="9" borderId="0" xfId="0" applyNumberFormat="1" applyFont="1" applyFill="1" applyBorder="1" applyAlignment="1">
      <alignment horizontal="center"/>
    </xf>
    <xf numFmtId="49" fontId="79" fillId="9" borderId="0" xfId="0" applyNumberFormat="1" applyFont="1" applyFill="1" applyBorder="1" applyAlignment="1">
      <alignment horizontal="center" vertical="center"/>
    </xf>
    <xf numFmtId="49" fontId="79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0" fontId="79" fillId="37" borderId="242" xfId="0" applyFont="1" applyFill="1" applyBorder="1" applyAlignment="1">
      <alignment/>
    </xf>
    <xf numFmtId="0" fontId="86" fillId="37" borderId="243" xfId="0" applyFont="1" applyFill="1" applyBorder="1" applyAlignment="1">
      <alignment/>
    </xf>
    <xf numFmtId="0" fontId="88" fillId="25" borderId="244" xfId="50" applyNumberFormat="1" applyFont="1" applyBorder="1" applyAlignment="1">
      <alignment horizontal="center" vertical="center"/>
      <protection/>
    </xf>
    <xf numFmtId="0" fontId="104" fillId="25" borderId="245" xfId="50" applyFont="1" applyBorder="1" applyAlignment="1">
      <alignment horizontal="center" vertical="center"/>
      <protection/>
    </xf>
    <xf numFmtId="0" fontId="104" fillId="25" borderId="246" xfId="50" applyFont="1" applyBorder="1" applyAlignment="1">
      <alignment horizontal="center" vertical="center"/>
      <protection/>
    </xf>
    <xf numFmtId="0" fontId="104" fillId="25" borderId="247" xfId="50" applyFont="1" applyBorder="1" applyAlignment="1">
      <alignment horizontal="center" vertical="center"/>
      <protection/>
    </xf>
    <xf numFmtId="0" fontId="83" fillId="25" borderId="248" xfId="50" applyNumberFormat="1" applyFont="1" applyBorder="1" applyAlignment="1">
      <alignment horizontal="center" vertical="center"/>
      <protection/>
    </xf>
    <xf numFmtId="0" fontId="83" fillId="41" borderId="249" xfId="0" applyNumberFormat="1" applyFont="1" applyFill="1" applyBorder="1" applyAlignment="1">
      <alignment horizontal="center" vertical="center"/>
    </xf>
    <xf numFmtId="0" fontId="83" fillId="25" borderId="250" xfId="50" applyNumberFormat="1" applyFont="1" applyBorder="1" applyAlignment="1">
      <alignment horizontal="center" vertical="center"/>
      <protection/>
    </xf>
    <xf numFmtId="0" fontId="83" fillId="41" borderId="251" xfId="0" applyNumberFormat="1" applyFont="1" applyFill="1" applyBorder="1" applyAlignment="1">
      <alignment horizontal="center" vertical="center"/>
    </xf>
    <xf numFmtId="0" fontId="83" fillId="41" borderId="252" xfId="0" applyNumberFormat="1" applyFont="1" applyFill="1" applyBorder="1" applyAlignment="1">
      <alignment horizontal="center" vertical="center"/>
    </xf>
    <xf numFmtId="0" fontId="83" fillId="37" borderId="250" xfId="50" applyNumberFormat="1" applyFont="1" applyFill="1" applyBorder="1" applyAlignment="1">
      <alignment horizontal="center"/>
      <protection/>
    </xf>
    <xf numFmtId="0" fontId="83" fillId="37" borderId="253" xfId="50" applyNumberFormat="1" applyFont="1" applyFill="1" applyBorder="1" applyAlignment="1">
      <alignment horizontal="center"/>
      <protection/>
    </xf>
    <xf numFmtId="0" fontId="84" fillId="25" borderId="248" xfId="50" applyNumberFormat="1" applyFont="1" applyBorder="1" applyAlignment="1">
      <alignment horizontal="right" vertical="center"/>
      <protection/>
    </xf>
    <xf numFmtId="0" fontId="84" fillId="25" borderId="248" xfId="50" applyNumberFormat="1" applyFont="1" applyBorder="1" applyAlignment="1">
      <alignment horizontal="center"/>
      <protection/>
    </xf>
    <xf numFmtId="0" fontId="84" fillId="25" borderId="254" xfId="50" applyNumberFormat="1" applyFont="1" applyBorder="1" applyAlignment="1">
      <alignment horizontal="left" vertical="center"/>
      <protection/>
    </xf>
    <xf numFmtId="0" fontId="84" fillId="41" borderId="250" xfId="50" applyNumberFormat="1" applyFont="1" applyFill="1" applyBorder="1" applyAlignment="1">
      <alignment horizontal="center" vertical="center"/>
      <protection/>
    </xf>
    <xf numFmtId="0" fontId="89" fillId="25" borderId="255" xfId="50" applyNumberFormat="1" applyFont="1" applyBorder="1" applyAlignment="1">
      <alignment horizontal="center" vertical="center"/>
      <protection/>
    </xf>
    <xf numFmtId="0" fontId="104" fillId="25" borderId="256" xfId="50" applyFont="1" applyBorder="1" applyAlignment="1">
      <alignment horizontal="center"/>
      <protection/>
    </xf>
    <xf numFmtId="0" fontId="104" fillId="25" borderId="257" xfId="50" applyFont="1" applyBorder="1" applyAlignment="1">
      <alignment horizontal="center"/>
      <protection/>
    </xf>
    <xf numFmtId="0" fontId="104" fillId="25" borderId="258" xfId="50" applyFont="1" applyBorder="1" applyAlignment="1">
      <alignment horizontal="center"/>
      <protection/>
    </xf>
    <xf numFmtId="0" fontId="104" fillId="25" borderId="259" xfId="50" applyFont="1" applyBorder="1" applyAlignment="1">
      <alignment horizontal="center"/>
      <protection/>
    </xf>
    <xf numFmtId="0" fontId="97" fillId="0" borderId="260" xfId="0" applyFont="1" applyFill="1" applyBorder="1" applyAlignment="1">
      <alignment horizontal="right" vertical="center" wrapText="1" indent="1"/>
    </xf>
    <xf numFmtId="0" fontId="97" fillId="0" borderId="261" xfId="0" applyFont="1" applyFill="1" applyBorder="1" applyAlignment="1">
      <alignment horizontal="center" vertical="center" wrapText="1"/>
    </xf>
    <xf numFmtId="0" fontId="97" fillId="0" borderId="262" xfId="0" applyFont="1" applyFill="1" applyBorder="1" applyAlignment="1">
      <alignment horizontal="left" vertical="center" wrapText="1" indent="1"/>
    </xf>
    <xf numFmtId="0" fontId="0" fillId="0" borderId="263" xfId="0" applyFill="1" applyBorder="1" applyAlignment="1">
      <alignment/>
    </xf>
    <xf numFmtId="0" fontId="0" fillId="0" borderId="264" xfId="0" applyFill="1" applyBorder="1" applyAlignment="1">
      <alignment/>
    </xf>
    <xf numFmtId="0" fontId="0" fillId="0" borderId="265" xfId="0" applyFill="1" applyBorder="1" applyAlignment="1">
      <alignment/>
    </xf>
    <xf numFmtId="0" fontId="100" fillId="25" borderId="266" xfId="0" applyFont="1" applyFill="1" applyBorder="1" applyAlignment="1">
      <alignment horizontal="center" vertical="center"/>
    </xf>
    <xf numFmtId="0" fontId="84" fillId="25" borderId="267" xfId="50" applyNumberFormat="1" applyFont="1" applyBorder="1" applyAlignment="1">
      <alignment horizontal="right" vertical="center"/>
      <protection/>
    </xf>
    <xf numFmtId="0" fontId="79" fillId="42" borderId="268" xfId="0" applyFont="1" applyFill="1" applyBorder="1" applyAlignment="1">
      <alignment/>
    </xf>
    <xf numFmtId="0" fontId="86" fillId="42" borderId="269" xfId="0" applyFont="1" applyFill="1" applyBorder="1" applyAlignment="1">
      <alignment/>
    </xf>
    <xf numFmtId="0" fontId="83" fillId="25" borderId="270" xfId="0" applyFont="1" applyFill="1" applyBorder="1" applyAlignment="1" applyProtection="1">
      <alignment horizontal="left" vertical="center" indent="1"/>
      <protection locked="0"/>
    </xf>
    <xf numFmtId="0" fontId="83" fillId="25" borderId="271" xfId="0" applyFont="1" applyFill="1" applyBorder="1" applyAlignment="1" applyProtection="1">
      <alignment horizontal="left" vertical="center" indent="1"/>
      <protection locked="0"/>
    </xf>
    <xf numFmtId="0" fontId="83" fillId="25" borderId="272" xfId="0" applyFont="1" applyFill="1" applyBorder="1" applyAlignment="1" applyProtection="1">
      <alignment horizontal="left" vertical="center" indent="1"/>
      <protection locked="0"/>
    </xf>
    <xf numFmtId="0" fontId="83" fillId="42" borderId="273" xfId="0" applyNumberFormat="1" applyFont="1" applyFill="1" applyBorder="1" applyAlignment="1">
      <alignment horizontal="center" vertical="center"/>
    </xf>
    <xf numFmtId="0" fontId="83" fillId="42" borderId="274" xfId="0" applyNumberFormat="1" applyFont="1" applyFill="1" applyBorder="1" applyAlignment="1">
      <alignment horizontal="center" vertical="center"/>
    </xf>
    <xf numFmtId="0" fontId="83" fillId="25" borderId="274" xfId="50" applyNumberFormat="1" applyFont="1" applyBorder="1" applyAlignment="1">
      <alignment horizontal="center" vertical="center"/>
      <protection/>
    </xf>
    <xf numFmtId="0" fontId="83" fillId="41" borderId="274" xfId="0" applyNumberFormat="1" applyFont="1" applyFill="1" applyBorder="1" applyAlignment="1">
      <alignment horizontal="center" vertical="center"/>
    </xf>
    <xf numFmtId="0" fontId="83" fillId="41" borderId="270" xfId="0" applyNumberFormat="1" applyFont="1" applyFill="1" applyBorder="1" applyAlignment="1">
      <alignment horizontal="center" vertical="center"/>
    </xf>
    <xf numFmtId="0" fontId="83" fillId="25" borderId="275" xfId="50" applyNumberFormat="1" applyFont="1" applyBorder="1" applyAlignment="1">
      <alignment horizontal="center" vertical="center"/>
      <protection/>
    </xf>
    <xf numFmtId="0" fontId="83" fillId="41" borderId="276" xfId="0" applyNumberFormat="1" applyFont="1" applyFill="1" applyBorder="1" applyAlignment="1">
      <alignment horizontal="center" vertical="center"/>
    </xf>
    <xf numFmtId="0" fontId="83" fillId="42" borderId="276" xfId="0" applyNumberFormat="1" applyFont="1" applyFill="1" applyBorder="1" applyAlignment="1">
      <alignment horizontal="center" vertical="center"/>
    </xf>
    <xf numFmtId="0" fontId="83" fillId="25" borderId="276" xfId="50" applyNumberFormat="1" applyFont="1" applyBorder="1" applyAlignment="1">
      <alignment horizontal="center" vertical="center"/>
      <protection/>
    </xf>
    <xf numFmtId="0" fontId="83" fillId="41" borderId="271" xfId="0" applyNumberFormat="1" applyFont="1" applyFill="1" applyBorder="1" applyAlignment="1">
      <alignment horizontal="center" vertical="center"/>
    </xf>
    <xf numFmtId="0" fontId="83" fillId="25" borderId="277" xfId="50" applyNumberFormat="1" applyFont="1" applyBorder="1" applyAlignment="1">
      <alignment horizontal="center" vertical="center"/>
      <protection/>
    </xf>
    <xf numFmtId="0" fontId="83" fillId="41" borderId="278" xfId="0" applyNumberFormat="1" applyFont="1" applyFill="1" applyBorder="1" applyAlignment="1">
      <alignment horizontal="center" vertical="center"/>
    </xf>
    <xf numFmtId="0" fontId="83" fillId="25" borderId="278" xfId="50" applyNumberFormat="1" applyFont="1" applyBorder="1" applyAlignment="1">
      <alignment horizontal="center" vertical="center"/>
      <protection/>
    </xf>
    <xf numFmtId="0" fontId="83" fillId="42" borderId="278" xfId="50" applyNumberFormat="1" applyFont="1" applyFill="1" applyBorder="1" applyAlignment="1">
      <alignment horizontal="center"/>
      <protection/>
    </xf>
    <xf numFmtId="0" fontId="83" fillId="42" borderId="272" xfId="50" applyNumberFormat="1" applyFont="1" applyFill="1" applyBorder="1" applyAlignment="1">
      <alignment horizontal="center"/>
      <protection/>
    </xf>
    <xf numFmtId="0" fontId="94" fillId="25" borderId="279" xfId="50" applyFont="1" applyBorder="1" applyAlignment="1">
      <alignment horizontal="center" vertical="center"/>
      <protection/>
    </xf>
    <xf numFmtId="0" fontId="94" fillId="25" borderId="280" xfId="50" applyFont="1" applyBorder="1" applyAlignment="1">
      <alignment horizontal="center" vertical="center"/>
      <protection/>
    </xf>
    <xf numFmtId="0" fontId="94" fillId="25" borderId="281" xfId="50" applyFont="1" applyBorder="1" applyAlignment="1">
      <alignment horizontal="center" vertical="center"/>
      <protection/>
    </xf>
    <xf numFmtId="0" fontId="94" fillId="25" borderId="282" xfId="50" applyFont="1" applyBorder="1" applyAlignment="1">
      <alignment horizontal="center"/>
      <protection/>
    </xf>
    <xf numFmtId="0" fontId="94" fillId="25" borderId="283" xfId="50" applyFont="1" applyBorder="1" applyAlignment="1">
      <alignment horizontal="center"/>
      <protection/>
    </xf>
    <xf numFmtId="0" fontId="94" fillId="25" borderId="284" xfId="50" applyFont="1" applyBorder="1" applyAlignment="1">
      <alignment horizontal="center"/>
      <protection/>
    </xf>
    <xf numFmtId="0" fontId="105" fillId="25" borderId="285" xfId="0" applyNumberFormat="1" applyFont="1" applyFill="1" applyBorder="1" applyAlignment="1" applyProtection="1">
      <alignment horizontal="center" vertical="center"/>
      <protection locked="0"/>
    </xf>
    <xf numFmtId="0" fontId="95" fillId="25" borderId="286" xfId="0" applyFont="1" applyFill="1" applyBorder="1" applyAlignment="1">
      <alignment horizontal="center" vertical="center"/>
    </xf>
    <xf numFmtId="0" fontId="95" fillId="25" borderId="287" xfId="0" applyFont="1" applyFill="1" applyBorder="1" applyAlignment="1">
      <alignment horizontal="center" vertical="center"/>
    </xf>
    <xf numFmtId="0" fontId="95" fillId="25" borderId="288" xfId="0" applyFont="1" applyFill="1" applyBorder="1" applyAlignment="1">
      <alignment horizontal="center" vertical="center"/>
    </xf>
    <xf numFmtId="49" fontId="95" fillId="25" borderId="289" xfId="34" applyNumberFormat="1" applyFont="1" applyFill="1" applyBorder="1" applyAlignment="1">
      <alignment horizontal="center" vertical="center"/>
    </xf>
    <xf numFmtId="49" fontId="95" fillId="25" borderId="290" xfId="0" applyNumberFormat="1" applyFont="1" applyFill="1" applyBorder="1" applyAlignment="1">
      <alignment horizontal="center" vertical="center"/>
    </xf>
    <xf numFmtId="0" fontId="106" fillId="9" borderId="0" xfId="0" applyFont="1" applyFill="1" applyAlignment="1">
      <alignment/>
    </xf>
    <xf numFmtId="0" fontId="90" fillId="25" borderId="291" xfId="50" applyNumberFormat="1" applyFont="1" applyBorder="1" applyAlignment="1" applyProtection="1">
      <alignment horizontal="center" vertical="center"/>
      <protection locked="0"/>
    </xf>
    <xf numFmtId="0" fontId="91" fillId="25" borderId="291" xfId="50" applyNumberFormat="1" applyFont="1" applyBorder="1" applyAlignment="1" applyProtection="1">
      <alignment horizontal="center" vertical="center"/>
      <protection locked="0"/>
    </xf>
    <xf numFmtId="0" fontId="92" fillId="25" borderId="291" xfId="50" applyNumberFormat="1" applyFont="1" applyBorder="1" applyAlignment="1" applyProtection="1">
      <alignment horizontal="center" vertical="center"/>
      <protection locked="0"/>
    </xf>
    <xf numFmtId="0" fontId="82" fillId="25" borderId="292" xfId="0" applyNumberFormat="1" applyFont="1" applyFill="1" applyBorder="1" applyAlignment="1" applyProtection="1">
      <alignment horizontal="center" vertical="center"/>
      <protection locked="0"/>
    </xf>
    <xf numFmtId="0" fontId="82" fillId="25" borderId="185" xfId="0" applyNumberFormat="1" applyFont="1" applyFill="1" applyBorder="1" applyAlignment="1" applyProtection="1">
      <alignment vertical="center"/>
      <protection/>
    </xf>
    <xf numFmtId="0" fontId="82" fillId="25" borderId="293" xfId="0" applyNumberFormat="1" applyFont="1" applyFill="1" applyBorder="1" applyAlignment="1" applyProtection="1">
      <alignment horizontal="center" vertical="center"/>
      <protection locked="0"/>
    </xf>
    <xf numFmtId="0" fontId="82" fillId="25" borderId="238" xfId="0" applyNumberFormat="1" applyFont="1" applyFill="1" applyBorder="1" applyAlignment="1" applyProtection="1">
      <alignment horizontal="center" vertical="center"/>
      <protection locked="0"/>
    </xf>
    <xf numFmtId="0" fontId="82" fillId="25" borderId="183" xfId="0" applyNumberFormat="1" applyFont="1" applyFill="1" applyBorder="1" applyAlignment="1" applyProtection="1">
      <alignment vertical="center"/>
      <protection/>
    </xf>
    <xf numFmtId="0" fontId="82" fillId="25" borderId="294" xfId="0" applyNumberFormat="1" applyFont="1" applyFill="1" applyBorder="1" applyAlignment="1" applyProtection="1">
      <alignment horizontal="center" vertical="center"/>
      <protection locked="0"/>
    </xf>
    <xf numFmtId="0" fontId="82" fillId="25" borderId="255" xfId="0" applyNumberFormat="1" applyFont="1" applyFill="1" applyBorder="1" applyAlignment="1" applyProtection="1">
      <alignment horizontal="center" vertical="center"/>
      <protection locked="0"/>
    </xf>
    <xf numFmtId="0" fontId="82" fillId="25" borderId="187" xfId="0" applyNumberFormat="1" applyFont="1" applyFill="1" applyBorder="1" applyAlignment="1" applyProtection="1">
      <alignment vertical="center"/>
      <protection/>
    </xf>
    <xf numFmtId="0" fontId="82" fillId="25" borderId="295" xfId="0" applyNumberFormat="1" applyFont="1" applyFill="1" applyBorder="1" applyAlignment="1" applyProtection="1">
      <alignment horizontal="center" vertical="center"/>
      <protection locked="0"/>
    </xf>
    <xf numFmtId="0" fontId="91" fillId="25" borderId="296" xfId="50" applyNumberFormat="1" applyFont="1" applyBorder="1" applyAlignment="1" applyProtection="1">
      <alignment horizontal="center" vertical="center"/>
      <protection locked="0"/>
    </xf>
    <xf numFmtId="0" fontId="92" fillId="25" borderId="296" xfId="50" applyNumberFormat="1" applyFont="1" applyBorder="1" applyAlignment="1" applyProtection="1">
      <alignment horizontal="center" vertical="center"/>
      <protection locked="0"/>
    </xf>
    <xf numFmtId="0" fontId="90" fillId="25" borderId="296" xfId="50" applyNumberFormat="1" applyFont="1" applyBorder="1" applyAlignment="1" applyProtection="1">
      <alignment horizontal="center" vertical="center"/>
      <protection locked="0"/>
    </xf>
    <xf numFmtId="49" fontId="89" fillId="25" borderId="231" xfId="50" applyNumberFormat="1" applyFont="1" applyBorder="1" applyAlignment="1">
      <alignment horizontal="center" vertical="center"/>
      <protection/>
    </xf>
    <xf numFmtId="0" fontId="82" fillId="25" borderId="172" xfId="50" applyNumberFormat="1" applyFont="1" applyBorder="1" applyAlignment="1">
      <alignment horizontal="center" vertical="center"/>
      <protection/>
    </xf>
    <xf numFmtId="0" fontId="82" fillId="25" borderId="174" xfId="50" applyNumberFormat="1" applyFont="1" applyBorder="1" applyAlignment="1">
      <alignment horizontal="center" vertical="center"/>
      <protection/>
    </xf>
    <xf numFmtId="0" fontId="93" fillId="25" borderId="10" xfId="50" applyFont="1" applyBorder="1" applyAlignment="1">
      <alignment horizontal="center" vertical="center"/>
      <protection/>
    </xf>
    <xf numFmtId="0" fontId="93" fillId="25" borderId="181" xfId="50" applyFont="1" applyBorder="1" applyAlignment="1">
      <alignment horizontal="center" vertical="center"/>
      <protection/>
    </xf>
    <xf numFmtId="0" fontId="107" fillId="25" borderId="10" xfId="50" applyFont="1" applyBorder="1" applyAlignment="1">
      <alignment horizontal="center" vertical="center"/>
      <protection/>
    </xf>
    <xf numFmtId="0" fontId="107" fillId="25" borderId="297" xfId="50" applyFont="1" applyBorder="1" applyAlignment="1">
      <alignment horizontal="center" vertical="center"/>
      <protection/>
    </xf>
    <xf numFmtId="0" fontId="101" fillId="25" borderId="298" xfId="50" applyNumberFormat="1" applyFont="1" applyBorder="1" applyAlignment="1">
      <alignment horizontal="center" vertical="center"/>
      <protection/>
    </xf>
    <xf numFmtId="0" fontId="101" fillId="25" borderId="299" xfId="50" applyNumberFormat="1" applyFont="1" applyBorder="1" applyAlignment="1">
      <alignment horizontal="center" vertical="center"/>
      <protection/>
    </xf>
    <xf numFmtId="0" fontId="101" fillId="25" borderId="300" xfId="50" applyNumberFormat="1" applyFont="1" applyBorder="1" applyAlignment="1">
      <alignment horizontal="center" vertical="center"/>
      <protection/>
    </xf>
    <xf numFmtId="0" fontId="88" fillId="25" borderId="301" xfId="50" applyNumberFormat="1" applyFont="1" applyBorder="1" applyAlignment="1">
      <alignment horizontal="center" vertical="center"/>
      <protection/>
    </xf>
    <xf numFmtId="0" fontId="88" fillId="25" borderId="298" xfId="50" applyNumberFormat="1" applyFont="1" applyBorder="1" applyAlignment="1">
      <alignment horizontal="center" vertical="center"/>
      <protection/>
    </xf>
    <xf numFmtId="0" fontId="88" fillId="25" borderId="299" xfId="50" applyNumberFormat="1" applyFont="1" applyBorder="1" applyAlignment="1">
      <alignment horizontal="center" vertical="center"/>
      <protection/>
    </xf>
    <xf numFmtId="0" fontId="88" fillId="25" borderId="302" xfId="50" applyNumberFormat="1" applyFont="1" applyBorder="1" applyAlignment="1">
      <alignment horizontal="center" vertical="center"/>
      <protection/>
    </xf>
    <xf numFmtId="0" fontId="88" fillId="25" borderId="303" xfId="50" applyNumberFormat="1" applyFont="1" applyBorder="1" applyAlignment="1">
      <alignment horizontal="center" vertical="center"/>
      <protection/>
    </xf>
    <xf numFmtId="0" fontId="82" fillId="25" borderId="292" xfId="50" applyNumberFormat="1" applyFont="1" applyBorder="1" applyAlignment="1">
      <alignment horizontal="center" vertical="center"/>
      <protection/>
    </xf>
    <xf numFmtId="0" fontId="82" fillId="25" borderId="293" xfId="50" applyNumberFormat="1" applyFont="1" applyBorder="1" applyAlignment="1">
      <alignment horizontal="center" vertical="center"/>
      <protection/>
    </xf>
    <xf numFmtId="0" fontId="108" fillId="25" borderId="183" xfId="50" applyFont="1" applyBorder="1" applyAlignment="1">
      <alignment horizontal="center" vertical="center"/>
      <protection/>
    </xf>
    <xf numFmtId="0" fontId="108" fillId="25" borderId="304" xfId="50" applyFont="1" applyBorder="1" applyAlignment="1">
      <alignment horizontal="center" vertical="center"/>
      <protection/>
    </xf>
    <xf numFmtId="0" fontId="107" fillId="25" borderId="183" xfId="50" applyFont="1" applyBorder="1" applyAlignment="1">
      <alignment horizontal="center" vertical="center"/>
      <protection/>
    </xf>
    <xf numFmtId="0" fontId="107" fillId="25" borderId="304" xfId="50" applyFont="1" applyBorder="1" applyAlignment="1">
      <alignment horizontal="center" vertical="center"/>
      <protection/>
    </xf>
    <xf numFmtId="0" fontId="93" fillId="25" borderId="183" xfId="50" applyFont="1" applyBorder="1" applyAlignment="1">
      <alignment horizontal="center" vertical="center"/>
      <protection/>
    </xf>
    <xf numFmtId="0" fontId="93" fillId="25" borderId="184" xfId="50" applyFont="1" applyBorder="1" applyAlignment="1">
      <alignment horizontal="center" vertical="center"/>
      <protection/>
    </xf>
    <xf numFmtId="0" fontId="104" fillId="25" borderId="302" xfId="50" applyNumberFormat="1" applyFont="1" applyBorder="1" applyAlignment="1">
      <alignment horizontal="center" vertical="center"/>
      <protection/>
    </xf>
    <xf numFmtId="0" fontId="104" fillId="25" borderId="244" xfId="50" applyNumberFormat="1" applyFont="1" applyBorder="1" applyAlignment="1">
      <alignment horizontal="center" vertical="center"/>
      <protection/>
    </xf>
    <xf numFmtId="0" fontId="104" fillId="25" borderId="303" xfId="50" applyNumberFormat="1" applyFont="1" applyBorder="1" applyAlignment="1">
      <alignment horizontal="center" vertical="center"/>
      <protection/>
    </xf>
    <xf numFmtId="0" fontId="104" fillId="25" borderId="305" xfId="50" applyNumberFormat="1" applyFont="1" applyBorder="1" applyAlignment="1">
      <alignment horizontal="center" vertical="center"/>
      <protection/>
    </xf>
    <xf numFmtId="0" fontId="82" fillId="25" borderId="306" xfId="50" applyNumberFormat="1" applyFont="1" applyBorder="1" applyAlignment="1">
      <alignment horizontal="center" vertical="center"/>
      <protection/>
    </xf>
    <xf numFmtId="0" fontId="82" fillId="25" borderId="307" xfId="50" applyNumberFormat="1" applyFont="1" applyBorder="1" applyAlignment="1">
      <alignment horizontal="center" vertical="center"/>
      <protection/>
    </xf>
    <xf numFmtId="0" fontId="108" fillId="25" borderId="154" xfId="50" applyFont="1" applyBorder="1" applyAlignment="1">
      <alignment horizontal="center" vertical="center"/>
      <protection/>
    </xf>
    <xf numFmtId="0" fontId="107" fillId="25" borderId="154" xfId="50" applyFont="1" applyBorder="1" applyAlignment="1">
      <alignment horizontal="center" vertical="center"/>
      <protection/>
    </xf>
    <xf numFmtId="0" fontId="107" fillId="25" borderId="308" xfId="50" applyFont="1" applyBorder="1" applyAlignment="1">
      <alignment horizontal="center" vertical="center"/>
      <protection/>
    </xf>
    <xf numFmtId="0" fontId="93" fillId="25" borderId="154" xfId="50" applyFont="1" applyBorder="1" applyAlignment="1">
      <alignment horizontal="center" vertical="center"/>
      <protection/>
    </xf>
    <xf numFmtId="0" fontId="93" fillId="25" borderId="201" xfId="50" applyFont="1" applyBorder="1" applyAlignment="1">
      <alignment horizontal="center" vertical="center"/>
      <protection/>
    </xf>
    <xf numFmtId="0" fontId="109" fillId="25" borderId="309" xfId="50" applyNumberFormat="1" applyFont="1" applyBorder="1" applyAlignment="1">
      <alignment horizontal="center" vertical="center"/>
      <protection/>
    </xf>
    <xf numFmtId="0" fontId="109" fillId="25" borderId="310" xfId="50" applyNumberFormat="1" applyFont="1" applyBorder="1" applyAlignment="1">
      <alignment horizontal="center" vertical="center"/>
      <protection/>
    </xf>
    <xf numFmtId="0" fontId="109" fillId="25" borderId="311" xfId="50" applyNumberFormat="1" applyFont="1" applyBorder="1" applyAlignment="1">
      <alignment horizontal="center" vertical="center"/>
      <protection/>
    </xf>
    <xf numFmtId="0" fontId="88" fillId="25" borderId="309" xfId="50" applyNumberFormat="1" applyFont="1" applyBorder="1" applyAlignment="1">
      <alignment horizontal="center" vertical="center"/>
      <protection/>
    </xf>
    <xf numFmtId="0" fontId="88" fillId="25" borderId="310" xfId="50" applyNumberFormat="1" applyFont="1" applyBorder="1" applyAlignment="1">
      <alignment horizontal="center" vertical="center"/>
      <protection/>
    </xf>
    <xf numFmtId="0" fontId="82" fillId="25" borderId="68" xfId="50" applyFont="1" applyBorder="1" applyAlignment="1">
      <alignment horizontal="center" vertical="center"/>
      <protection/>
    </xf>
    <xf numFmtId="0" fontId="82" fillId="25" borderId="44" xfId="50" applyFont="1" applyBorder="1" applyAlignment="1">
      <alignment horizontal="center" vertical="center"/>
      <protection/>
    </xf>
    <xf numFmtId="0" fontId="110" fillId="25" borderId="68" xfId="50" applyFont="1" applyBorder="1" applyAlignment="1">
      <alignment horizontal="center" vertical="center"/>
      <protection/>
    </xf>
    <xf numFmtId="0" fontId="110" fillId="25" borderId="312" xfId="50" applyFont="1" applyBorder="1" applyAlignment="1">
      <alignment horizontal="center" vertical="center"/>
      <protection/>
    </xf>
    <xf numFmtId="0" fontId="93" fillId="25" borderId="68" xfId="50" applyFont="1" applyBorder="1" applyAlignment="1">
      <alignment horizontal="center" vertical="center"/>
      <protection/>
    </xf>
    <xf numFmtId="0" fontId="93" fillId="25" borderId="44" xfId="50" applyFont="1" applyBorder="1" applyAlignment="1">
      <alignment horizontal="center" vertical="center"/>
      <protection/>
    </xf>
    <xf numFmtId="0" fontId="94" fillId="25" borderId="40" xfId="50" applyFont="1" applyBorder="1" applyAlignment="1">
      <alignment horizontal="center" vertical="center"/>
      <protection/>
    </xf>
    <xf numFmtId="0" fontId="94" fillId="25" borderId="313" xfId="50" applyFont="1" applyBorder="1" applyAlignment="1">
      <alignment horizontal="center" vertical="center"/>
      <protection/>
    </xf>
    <xf numFmtId="0" fontId="94" fillId="25" borderId="65" xfId="50" applyFont="1" applyBorder="1" applyAlignment="1">
      <alignment horizontal="center" vertical="center"/>
      <protection/>
    </xf>
    <xf numFmtId="0" fontId="94" fillId="25" borderId="314" xfId="50" applyFont="1" applyBorder="1" applyAlignment="1">
      <alignment horizontal="center" vertical="center"/>
      <protection/>
    </xf>
    <xf numFmtId="0" fontId="94" fillId="25" borderId="315" xfId="50" applyFont="1" applyBorder="1" applyAlignment="1">
      <alignment horizontal="center" vertical="center"/>
      <protection/>
    </xf>
    <xf numFmtId="0" fontId="94" fillId="25" borderId="316" xfId="50" applyFont="1" applyBorder="1" applyAlignment="1">
      <alignment horizontal="center" vertical="center"/>
      <protection/>
    </xf>
    <xf numFmtId="0" fontId="88" fillId="25" borderId="315" xfId="50" applyFont="1" applyBorder="1" applyAlignment="1">
      <alignment horizontal="center" vertical="center"/>
      <protection/>
    </xf>
    <xf numFmtId="0" fontId="107" fillId="25" borderId="68" xfId="50" applyFont="1" applyBorder="1" applyAlignment="1">
      <alignment horizontal="center" vertical="center"/>
      <protection/>
    </xf>
    <xf numFmtId="0" fontId="107" fillId="25" borderId="312" xfId="50" applyFont="1" applyBorder="1" applyAlignment="1">
      <alignment horizontal="center" vertical="center"/>
      <protection/>
    </xf>
    <xf numFmtId="0" fontId="88" fillId="25" borderId="317" xfId="50" applyNumberFormat="1" applyFont="1" applyBorder="1" applyAlignment="1">
      <alignment horizontal="center" vertical="center"/>
      <protection/>
    </xf>
    <xf numFmtId="0" fontId="88" fillId="25" borderId="318" xfId="50" applyNumberFormat="1" applyFont="1" applyBorder="1" applyAlignment="1">
      <alignment horizontal="center" vertical="center"/>
      <protection/>
    </xf>
    <xf numFmtId="0" fontId="111" fillId="25" borderId="55" xfId="50" applyFont="1" applyBorder="1" applyAlignment="1">
      <alignment horizontal="center" vertical="center"/>
      <protection/>
    </xf>
    <xf numFmtId="0" fontId="111" fillId="25" borderId="319" xfId="50" applyFont="1" applyBorder="1" applyAlignment="1">
      <alignment horizontal="center" vertical="center"/>
      <protection/>
    </xf>
    <xf numFmtId="0" fontId="112" fillId="25" borderId="55" xfId="50" applyFont="1" applyBorder="1" applyAlignment="1">
      <alignment horizontal="center" vertical="center"/>
      <protection/>
    </xf>
    <xf numFmtId="0" fontId="112" fillId="25" borderId="319" xfId="50" applyFont="1" applyBorder="1" applyAlignment="1">
      <alignment horizontal="center" vertical="center"/>
      <protection/>
    </xf>
    <xf numFmtId="0" fontId="95" fillId="25" borderId="320" xfId="0" applyNumberFormat="1" applyFont="1" applyFill="1" applyBorder="1" applyAlignment="1">
      <alignment horizontal="center" vertical="center"/>
    </xf>
    <xf numFmtId="0" fontId="95" fillId="25" borderId="321" xfId="0" applyNumberFormat="1" applyFont="1" applyFill="1" applyBorder="1" applyAlignment="1">
      <alignment horizontal="center" vertical="center"/>
    </xf>
    <xf numFmtId="0" fontId="95" fillId="25" borderId="322" xfId="0" applyNumberFormat="1" applyFont="1" applyFill="1" applyBorder="1" applyAlignment="1">
      <alignment horizontal="center" vertical="center"/>
    </xf>
    <xf numFmtId="0" fontId="95" fillId="25" borderId="323" xfId="0" applyNumberFormat="1" applyFont="1" applyFill="1" applyBorder="1" applyAlignment="1">
      <alignment horizontal="center" vertical="center"/>
    </xf>
    <xf numFmtId="0" fontId="113" fillId="0" borderId="324" xfId="0" applyFont="1" applyBorder="1" applyAlignment="1">
      <alignment horizontal="center" vertical="center"/>
    </xf>
    <xf numFmtId="0" fontId="113" fillId="0" borderId="325" xfId="0" applyFont="1" applyBorder="1" applyAlignment="1">
      <alignment horizontal="center" vertical="center"/>
    </xf>
    <xf numFmtId="0" fontId="113" fillId="0" borderId="326" xfId="0" applyFont="1" applyBorder="1" applyAlignment="1">
      <alignment horizontal="center" vertical="center"/>
    </xf>
    <xf numFmtId="0" fontId="100" fillId="25" borderId="266" xfId="0" applyFont="1" applyFill="1" applyBorder="1" applyAlignment="1">
      <alignment horizontal="center" vertical="center"/>
    </xf>
    <xf numFmtId="0" fontId="100" fillId="25" borderId="327" xfId="0" applyFont="1" applyFill="1" applyBorder="1" applyAlignment="1">
      <alignment horizontal="center" vertical="center"/>
    </xf>
    <xf numFmtId="0" fontId="64" fillId="0" borderId="324" xfId="0" applyFont="1" applyBorder="1" applyAlignment="1">
      <alignment horizontal="center"/>
    </xf>
    <xf numFmtId="0" fontId="64" fillId="0" borderId="325" xfId="0" applyFont="1" applyBorder="1" applyAlignment="1">
      <alignment horizontal="center"/>
    </xf>
    <xf numFmtId="0" fontId="82" fillId="25" borderId="56" xfId="50" applyFont="1" applyBorder="1" applyAlignment="1">
      <alignment horizontal="center" vertical="center"/>
      <protection/>
    </xf>
    <xf numFmtId="0" fontId="82" fillId="25" borderId="57" xfId="50" applyFont="1" applyBorder="1" applyAlignment="1">
      <alignment horizontal="center" vertical="center"/>
      <protection/>
    </xf>
    <xf numFmtId="0" fontId="110" fillId="25" borderId="56" xfId="50" applyFont="1" applyBorder="1" applyAlignment="1">
      <alignment horizontal="center" vertical="center"/>
      <protection/>
    </xf>
    <xf numFmtId="0" fontId="110" fillId="25" borderId="319" xfId="50" applyFont="1" applyBorder="1" applyAlignment="1">
      <alignment horizontal="center" vertical="center"/>
      <protection/>
    </xf>
    <xf numFmtId="0" fontId="107" fillId="25" borderId="56" xfId="50" applyFont="1" applyBorder="1" applyAlignment="1">
      <alignment horizontal="center" vertical="center"/>
      <protection/>
    </xf>
    <xf numFmtId="0" fontId="107" fillId="25" borderId="319" xfId="50" applyFont="1" applyBorder="1" applyAlignment="1">
      <alignment horizontal="center" vertical="center"/>
      <protection/>
    </xf>
    <xf numFmtId="0" fontId="93" fillId="25" borderId="56" xfId="50" applyFont="1" applyBorder="1" applyAlignment="1">
      <alignment horizontal="center" vertical="center"/>
      <protection/>
    </xf>
    <xf numFmtId="0" fontId="93" fillId="25" borderId="57" xfId="50" applyFont="1" applyBorder="1" applyAlignment="1">
      <alignment horizontal="center" vertical="center"/>
      <protection/>
    </xf>
    <xf numFmtId="0" fontId="95" fillId="25" borderId="53" xfId="50" applyFont="1" applyBorder="1" applyAlignment="1">
      <alignment horizontal="center" vertical="center"/>
      <protection/>
    </xf>
    <xf numFmtId="0" fontId="95" fillId="25" borderId="66" xfId="50" applyFont="1" applyBorder="1" applyAlignment="1">
      <alignment horizontal="center" vertical="center"/>
      <protection/>
    </xf>
    <xf numFmtId="0" fontId="95" fillId="25" borderId="328" xfId="50" applyFont="1" applyBorder="1" applyAlignment="1">
      <alignment horizontal="center" vertical="center"/>
      <protection/>
    </xf>
    <xf numFmtId="0" fontId="95" fillId="25" borderId="329" xfId="50" applyFont="1" applyBorder="1" applyAlignment="1">
      <alignment horizontal="center" vertical="center"/>
      <protection/>
    </xf>
    <xf numFmtId="0" fontId="95" fillId="25" borderId="330" xfId="50" applyFont="1" applyBorder="1" applyAlignment="1">
      <alignment horizontal="center" vertical="center"/>
      <protection/>
    </xf>
    <xf numFmtId="0" fontId="88" fillId="25" borderId="329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7222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3412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9150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626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- 4.kolo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- 4.kolo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- 4.kolo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- 4.kolo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1343025</xdr:colOff>
      <xdr:row>1</xdr:row>
      <xdr:rowOff>114300</xdr:rowOff>
    </xdr:from>
    <xdr:ext cx="1952625" cy="523875"/>
    <xdr:sp>
      <xdr:nvSpPr>
        <xdr:cNvPr id="1" name="Obdélník 1"/>
        <xdr:cNvSpPr>
          <a:spLocks/>
        </xdr:cNvSpPr>
      </xdr:nvSpPr>
      <xdr:spPr>
        <a:xfrm>
          <a:off x="4867275" y="133350"/>
          <a:ext cx="1952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4. kolo</a:t>
          </a:r>
        </a:p>
      </xdr:txBody>
    </xdr:sp>
    <xdr:clientData/>
  </xdr:oneCellAnchor>
  <xdr:oneCellAnchor>
    <xdr:from>
      <xdr:col>2</xdr:col>
      <xdr:colOff>1009650</xdr:colOff>
      <xdr:row>281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192327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28575</xdr:colOff>
      <xdr:row>1</xdr:row>
      <xdr:rowOff>9525</xdr:rowOff>
    </xdr:from>
    <xdr:ext cx="4152900" cy="400050"/>
    <xdr:sp>
      <xdr:nvSpPr>
        <xdr:cNvPr id="3" name="Obdélník 3"/>
        <xdr:cNvSpPr>
          <a:spLocks/>
        </xdr:cNvSpPr>
      </xdr:nvSpPr>
      <xdr:spPr>
        <a:xfrm>
          <a:off x="885825" y="28575"/>
          <a:ext cx="415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</a:t>
          </a: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
</a:t>
          </a:r>
        </a:p>
      </xdr:txBody>
    </xdr:sp>
    <xdr:clientData/>
  </xdr:oneCellAnchor>
  <xdr:oneCellAnchor>
    <xdr:from>
      <xdr:col>2</xdr:col>
      <xdr:colOff>323850</xdr:colOff>
      <xdr:row>3</xdr:row>
      <xdr:rowOff>133350</xdr:rowOff>
    </xdr:from>
    <xdr:ext cx="3581400" cy="304800"/>
    <xdr:sp>
      <xdr:nvSpPr>
        <xdr:cNvPr id="4" name="Obdélník 4"/>
        <xdr:cNvSpPr>
          <a:spLocks/>
        </xdr:cNvSpPr>
      </xdr:nvSpPr>
      <xdr:spPr>
        <a:xfrm>
          <a:off x="1181100" y="504825"/>
          <a:ext cx="3581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3</xdr:col>
      <xdr:colOff>523875</xdr:colOff>
      <xdr:row>260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613207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255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536055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258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577012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P39"/>
  <sheetViews>
    <sheetView zoomScale="120" zoomScaleNormal="120" zoomScalePageLayoutView="0" workbookViewId="0" topLeftCell="A1">
      <selection activeCell="F23" sqref="F23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4.7109375" style="2" customWidth="1"/>
    <col min="13" max="13" width="2.57421875" style="2" customWidth="1"/>
    <col min="14" max="14" width="4.71093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28125" style="2" customWidth="1"/>
    <col min="26" max="16384" width="9.140625" style="2" customWidth="1"/>
  </cols>
  <sheetData>
    <row r="3" spans="1:68" s="12" customFormat="1" ht="15">
      <c r="A3" s="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2" customFormat="1" ht="15">
      <c r="A4" s="2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2" customFormat="1" ht="15">
      <c r="A5" s="2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2" customFormat="1" ht="15">
      <c r="A6" s="2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2" customFormat="1" ht="15">
      <c r="A7" s="2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2" customFormat="1" ht="15">
      <c r="A8" s="2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2" customFormat="1" ht="15">
      <c r="A9" s="2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7" s="12" customFormat="1" ht="36" customHeight="1">
      <c r="A10" s="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8" ht="21.75" customHeight="1">
      <c r="B11" s="3"/>
      <c r="C11" s="3"/>
      <c r="D11" s="3"/>
      <c r="E11" s="3"/>
      <c r="F11" s="3"/>
      <c r="G11" s="3"/>
      <c r="I11" s="4"/>
      <c r="J11" s="5"/>
      <c r="K11" s="3"/>
      <c r="L11" s="3"/>
      <c r="M11" s="3"/>
      <c r="N11" s="3"/>
      <c r="O11" s="3"/>
      <c r="P11" s="3"/>
      <c r="Q11" s="3"/>
      <c r="R11" s="3"/>
    </row>
    <row r="12" spans="2:18" ht="21.75" customHeight="1" thickBot="1">
      <c r="B12" s="3"/>
      <c r="C12" s="6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5" ht="24" customHeight="1" thickBot="1" thickTop="1">
      <c r="B13" s="313"/>
      <c r="C13" s="314"/>
      <c r="D13" s="534">
        <v>1</v>
      </c>
      <c r="E13" s="535"/>
      <c r="F13" s="534">
        <v>2</v>
      </c>
      <c r="G13" s="535"/>
      <c r="H13" s="534">
        <v>3</v>
      </c>
      <c r="I13" s="535"/>
      <c r="J13" s="534">
        <v>4</v>
      </c>
      <c r="K13" s="536"/>
      <c r="L13" s="537" t="s">
        <v>27</v>
      </c>
      <c r="M13" s="538"/>
      <c r="N13" s="539"/>
      <c r="O13" s="315" t="s">
        <v>1</v>
      </c>
      <c r="P13" s="528" t="s">
        <v>0</v>
      </c>
      <c r="Q13" s="529"/>
      <c r="R13" s="3"/>
      <c r="S13" s="334" t="s">
        <v>5</v>
      </c>
      <c r="T13" s="345" t="str">
        <f>C14</f>
        <v>Šiška Zdeněk</v>
      </c>
      <c r="U13" s="346" t="s">
        <v>14</v>
      </c>
      <c r="V13" s="347" t="str">
        <f>C15</f>
        <v>Maček Lukáš</v>
      </c>
      <c r="W13" s="335">
        <f>IF('tabulka výsledků'!G8="","",'tabulka výsledků'!G8)</f>
        <v>3</v>
      </c>
      <c r="X13" s="336" t="s">
        <v>21</v>
      </c>
      <c r="Y13" s="337">
        <f>IF('tabulka výsledků'!I8="","",'tabulka výsledků'!I8)</f>
        <v>2</v>
      </c>
    </row>
    <row r="14" spans="2:25" ht="24" customHeight="1" thickBot="1" thickTop="1">
      <c r="B14" s="316">
        <v>1</v>
      </c>
      <c r="C14" s="247" t="str">
        <f>HRÁČI!B1</f>
        <v>Šiška Zdeněk</v>
      </c>
      <c r="D14" s="78"/>
      <c r="E14" s="79"/>
      <c r="F14" s="83" t="str">
        <f>W13&amp;":"&amp;Y13</f>
        <v>3:2</v>
      </c>
      <c r="G14" s="195">
        <f>VLOOKUP(F14,H30:I39,2,0)</f>
        <v>5</v>
      </c>
      <c r="H14" s="83" t="str">
        <f>W16&amp;":"&amp;Y16</f>
        <v>3:0</v>
      </c>
      <c r="I14" s="195">
        <f>VLOOKUP(H14,H30:I39,2,0)</f>
        <v>7</v>
      </c>
      <c r="J14" s="83" t="str">
        <f>Y18&amp;":"&amp;W18</f>
        <v>3:0</v>
      </c>
      <c r="K14" s="197">
        <f>VLOOKUP(J14,H30:I39,2,0)</f>
        <v>7</v>
      </c>
      <c r="L14" s="80">
        <f>VLOOKUP(F14,$H$30:$K$39,3,0)+VLOOKUP(H14,$H$30:$K$39,3,0)+VLOOKUP(J14,$H$30:$K$39,3,0)</f>
        <v>9</v>
      </c>
      <c r="M14" s="81" t="s">
        <v>21</v>
      </c>
      <c r="N14" s="82">
        <f>VLOOKUP(F14,$H$30:$K$39,4,0)+VLOOKUP(H14,$H$30:$K$39,4,0)+VLOOKUP(J14,$H$30:$K$39,4,0)</f>
        <v>2</v>
      </c>
      <c r="O14" s="200">
        <f>SUM(K14,I14,G14)</f>
        <v>19</v>
      </c>
      <c r="P14" s="157" t="s">
        <v>65</v>
      </c>
      <c r="Q14" s="317" t="s">
        <v>10</v>
      </c>
      <c r="R14" s="7"/>
      <c r="S14" s="338" t="s">
        <v>6</v>
      </c>
      <c r="T14" s="348" t="str">
        <f>C16</f>
        <v>Műnster Jaromír</v>
      </c>
      <c r="U14" s="349" t="s">
        <v>14</v>
      </c>
      <c r="V14" s="350" t="str">
        <f>C17</f>
        <v>Štefaník Lukáš</v>
      </c>
      <c r="W14" s="154">
        <f>IF('tabulka výsledků'!G9="","",'tabulka výsledků'!G9)</f>
        <v>3</v>
      </c>
      <c r="X14" s="11" t="s">
        <v>21</v>
      </c>
      <c r="Y14" s="339">
        <f>IF('tabulka výsledků'!I9="","",'tabulka výsledků'!I9)</f>
        <v>0</v>
      </c>
    </row>
    <row r="15" spans="2:25" ht="24" customHeight="1" thickBot="1">
      <c r="B15" s="318">
        <v>2</v>
      </c>
      <c r="C15" s="248" t="str">
        <f>HRÁČI!B2</f>
        <v>Maček Lukáš</v>
      </c>
      <c r="D15" s="24" t="str">
        <f>Y13&amp;":"&amp;W13</f>
        <v>2:3</v>
      </c>
      <c r="E15" s="193">
        <f>VLOOKUP(D15,H30:I39,2,0)</f>
        <v>2</v>
      </c>
      <c r="F15" s="84"/>
      <c r="G15" s="77"/>
      <c r="H15" s="24" t="str">
        <f>W15&amp;":"&amp;Y15</f>
        <v>3:2</v>
      </c>
      <c r="I15" s="196">
        <f>VLOOKUP(H15,H30:I39,2,0)</f>
        <v>5</v>
      </c>
      <c r="J15" s="24" t="str">
        <f>W17&amp;":"&amp;Y17</f>
        <v>3:0</v>
      </c>
      <c r="K15" s="198">
        <f>VLOOKUP(J15,H30:I39,2,0)</f>
        <v>7</v>
      </c>
      <c r="L15" s="22">
        <f>VLOOKUP(D15,$H$30:$K$39,3,0)+VLOOKUP(H15,$H$30:$K$39,3,0)+VLOOKUP(J15,$H$30:$K$39,3,0)</f>
        <v>8</v>
      </c>
      <c r="M15" s="19" t="s">
        <v>21</v>
      </c>
      <c r="N15" s="74">
        <f>VLOOKUP(D15,$H$30:$K$39,4,0)+VLOOKUP(H15,$H$30:$K$39,4,0)+VLOOKUP(J15,$H$30:$K$39,4,0)</f>
        <v>5</v>
      </c>
      <c r="O15" s="201">
        <f>SUM(K15,I15,E15,C15)</f>
        <v>14</v>
      </c>
      <c r="P15" s="157" t="s">
        <v>68</v>
      </c>
      <c r="Q15" s="317" t="s">
        <v>10</v>
      </c>
      <c r="R15" s="7"/>
      <c r="S15" s="338" t="s">
        <v>7</v>
      </c>
      <c r="T15" s="348" t="str">
        <f>C15</f>
        <v>Maček Lukáš</v>
      </c>
      <c r="U15" s="349" t="s">
        <v>14</v>
      </c>
      <c r="V15" s="350" t="str">
        <f>C16</f>
        <v>Műnster Jaromír</v>
      </c>
      <c r="W15" s="154">
        <f>IF('tabulka výsledků'!G10="","",'tabulka výsledků'!G10)</f>
        <v>3</v>
      </c>
      <c r="X15" s="11" t="s">
        <v>21</v>
      </c>
      <c r="Y15" s="339">
        <f>IF('tabulka výsledků'!I10="","",'tabulka výsledků'!I10)</f>
        <v>2</v>
      </c>
    </row>
    <row r="16" spans="2:25" ht="24" customHeight="1" thickBot="1">
      <c r="B16" s="319">
        <v>3</v>
      </c>
      <c r="C16" s="248" t="str">
        <f>HRÁČI!B3</f>
        <v>Műnster Jaromír</v>
      </c>
      <c r="D16" s="17" t="str">
        <f>Y16&amp;":"&amp;W16</f>
        <v>0:3</v>
      </c>
      <c r="E16" s="194">
        <f>VLOOKUP(D16,H30:I39,2,0)</f>
        <v>0</v>
      </c>
      <c r="F16" s="17" t="str">
        <f>Y15&amp;":"&amp;W15</f>
        <v>2:3</v>
      </c>
      <c r="G16" s="194">
        <f>VLOOKUP(F16,H30:I39,2,0)</f>
        <v>2</v>
      </c>
      <c r="H16" s="85"/>
      <c r="I16" s="18"/>
      <c r="J16" s="17" t="str">
        <f>W14&amp;":"&amp;Y14</f>
        <v>3:0</v>
      </c>
      <c r="K16" s="199">
        <f>VLOOKUP(J16,H30:I39,2,0)</f>
        <v>7</v>
      </c>
      <c r="L16" s="75">
        <f>VLOOKUP(D16,$H$30:$K$39,3,0)+VLOOKUP(F16,$H$30:$K$39,3,0)+VLOOKUP(J16,$H$30:$K$39,3,0)</f>
        <v>5</v>
      </c>
      <c r="M16" s="20" t="s">
        <v>21</v>
      </c>
      <c r="N16" s="76">
        <f>VLOOKUP(D16,$H$30:$K$39,4,0)+VLOOKUP(F16,$H$30:$K$39,4,0)+VLOOKUP(J16,$H$30:$K$39,4,0)</f>
        <v>6</v>
      </c>
      <c r="O16" s="202">
        <f>SUM(K16,G16,E16,C16)</f>
        <v>9</v>
      </c>
      <c r="P16" s="157" t="s">
        <v>67</v>
      </c>
      <c r="Q16" s="344" t="s">
        <v>12</v>
      </c>
      <c r="R16" s="7"/>
      <c r="S16" s="338" t="s">
        <v>2</v>
      </c>
      <c r="T16" s="348" t="str">
        <f>C14</f>
        <v>Šiška Zdeněk</v>
      </c>
      <c r="U16" s="349" t="s">
        <v>14</v>
      </c>
      <c r="V16" s="350" t="str">
        <f>C16</f>
        <v>Műnster Jaromír</v>
      </c>
      <c r="W16" s="154">
        <f>IF('tabulka výsledků'!G11="","",'tabulka výsledků'!G11)</f>
        <v>3</v>
      </c>
      <c r="X16" s="11" t="s">
        <v>21</v>
      </c>
      <c r="Y16" s="339">
        <f>IF('tabulka výsledků'!I11="","",'tabulka výsledků'!I11)</f>
        <v>0</v>
      </c>
    </row>
    <row r="17" spans="2:25" ht="24" customHeight="1" thickBot="1">
      <c r="B17" s="320">
        <v>4</v>
      </c>
      <c r="C17" s="321" t="str">
        <f>HRÁČI!B4</f>
        <v>Štefaník Lukáš</v>
      </c>
      <c r="D17" s="322" t="str">
        <f>W18&amp;":"&amp;Y18</f>
        <v>0:3</v>
      </c>
      <c r="E17" s="323">
        <f>VLOOKUP(D17,H30:I39,2,0)</f>
        <v>0</v>
      </c>
      <c r="F17" s="324" t="str">
        <f>Y17&amp;":"&amp;W17</f>
        <v>0:3</v>
      </c>
      <c r="G17" s="325">
        <f>VLOOKUP(F17,H30:I39,2,0)</f>
        <v>0</v>
      </c>
      <c r="H17" s="322" t="str">
        <f>Y14&amp;":"&amp;W14</f>
        <v>0:3</v>
      </c>
      <c r="I17" s="326">
        <f>VLOOKUP(H17,H30:I39,2,0)</f>
        <v>0</v>
      </c>
      <c r="J17" s="327"/>
      <c r="K17" s="328"/>
      <c r="L17" s="329">
        <f>VLOOKUP(D17,$H$30:$K$39,3,0)+VLOOKUP(F17,$H$30:$K$39,3,0)+VLOOKUP(H17,$H$30:$K$39,3,0)</f>
        <v>0</v>
      </c>
      <c r="M17" s="330" t="s">
        <v>21</v>
      </c>
      <c r="N17" s="331">
        <f>VLOOKUP(D17,$H$30:$K$39,4,0)+VLOOKUP(F17,$H$30:$K$39,4,0)+VLOOKUP(H17,$H$30:$K$39,4,0)</f>
        <v>9</v>
      </c>
      <c r="O17" s="332">
        <f>SUM(I17,G17,E17,C17)</f>
        <v>0</v>
      </c>
      <c r="P17" s="333" t="s">
        <v>69</v>
      </c>
      <c r="Q17" s="344" t="s">
        <v>12</v>
      </c>
      <c r="R17" s="10"/>
      <c r="S17" s="338" t="s">
        <v>4</v>
      </c>
      <c r="T17" s="348" t="str">
        <f>C15</f>
        <v>Maček Lukáš</v>
      </c>
      <c r="U17" s="349" t="s">
        <v>14</v>
      </c>
      <c r="V17" s="350" t="str">
        <f>C17</f>
        <v>Štefaník Lukáš</v>
      </c>
      <c r="W17" s="154">
        <f>IF('tabulka výsledků'!G12="","",'tabulka výsledků'!G12)</f>
        <v>3</v>
      </c>
      <c r="X17" s="11" t="s">
        <v>21</v>
      </c>
      <c r="Y17" s="339">
        <f>IF('tabulka výsledků'!I12="","",'tabulka výsledků'!I12)</f>
        <v>0</v>
      </c>
    </row>
    <row r="18" spans="2:25" ht="24" customHeight="1" thickBot="1" thickTop="1">
      <c r="B18" s="6"/>
      <c r="C18" s="3"/>
      <c r="D18" s="8"/>
      <c r="E18" s="9"/>
      <c r="F18" s="8"/>
      <c r="G18" s="9"/>
      <c r="H18" s="8"/>
      <c r="I18" s="9"/>
      <c r="J18" s="8"/>
      <c r="K18" s="9"/>
      <c r="L18" s="9"/>
      <c r="M18" s="9"/>
      <c r="N18" s="3"/>
      <c r="O18" s="3"/>
      <c r="P18" s="3"/>
      <c r="Q18" s="3"/>
      <c r="R18" s="7"/>
      <c r="S18" s="340" t="s">
        <v>3</v>
      </c>
      <c r="T18" s="351" t="str">
        <f>C17</f>
        <v>Štefaník Lukáš</v>
      </c>
      <c r="U18" s="352" t="s">
        <v>14</v>
      </c>
      <c r="V18" s="353" t="str">
        <f>C14</f>
        <v>Šiška Zdeněk</v>
      </c>
      <c r="W18" s="341">
        <f>IF('tabulka výsledků'!G13="","",'tabulka výsledků'!G13)</f>
        <v>0</v>
      </c>
      <c r="X18" s="342" t="s">
        <v>21</v>
      </c>
      <c r="Y18" s="343">
        <f>IF('tabulka výsledků'!I13="","",'tabulka výsledků'!I13)</f>
        <v>3</v>
      </c>
    </row>
    <row r="19" spans="2:18" ht="24" customHeight="1" thickBot="1" thickTop="1">
      <c r="B19" s="6"/>
      <c r="C19" s="3"/>
      <c r="D19" s="344" t="s">
        <v>12</v>
      </c>
      <c r="E19" s="530" t="s">
        <v>13</v>
      </c>
      <c r="F19" s="531"/>
      <c r="G19" s="317" t="s">
        <v>10</v>
      </c>
      <c r="H19" s="532" t="s">
        <v>11</v>
      </c>
      <c r="I19" s="533"/>
      <c r="M19" s="9"/>
      <c r="N19" s="3"/>
      <c r="O19" s="3"/>
      <c r="P19" s="3"/>
      <c r="Q19" s="3"/>
      <c r="R19" s="3"/>
    </row>
    <row r="20" spans="2:18" ht="24" customHeight="1">
      <c r="B20" s="6"/>
      <c r="M20" s="9"/>
      <c r="N20" s="3"/>
      <c r="O20" s="3"/>
      <c r="P20" s="3"/>
      <c r="Q20" s="3"/>
      <c r="R20" s="3"/>
    </row>
    <row r="24" ht="15"/>
    <row r="25" ht="15"/>
    <row r="26" ht="15"/>
    <row r="27" ht="15"/>
    <row r="28" ht="15"/>
    <row r="29" ht="15"/>
    <row r="30" spans="8:11" ht="15" hidden="1">
      <c r="H30" s="2" t="s">
        <v>16</v>
      </c>
      <c r="I30" s="2">
        <v>7</v>
      </c>
      <c r="J30" s="2">
        <v>3</v>
      </c>
      <c r="K30" s="2">
        <v>0</v>
      </c>
    </row>
    <row r="31" spans="8:11" ht="15" hidden="1">
      <c r="H31" s="2" t="s">
        <v>18</v>
      </c>
      <c r="I31" s="2">
        <v>6</v>
      </c>
      <c r="J31" s="2">
        <v>3</v>
      </c>
      <c r="K31" s="2">
        <v>1</v>
      </c>
    </row>
    <row r="32" spans="8:11" ht="15" hidden="1">
      <c r="H32" s="2" t="s">
        <v>20</v>
      </c>
      <c r="I32" s="2">
        <v>5</v>
      </c>
      <c r="J32" s="2">
        <v>3</v>
      </c>
      <c r="K32" s="2">
        <v>2</v>
      </c>
    </row>
    <row r="33" spans="8:11" ht="15" hidden="1">
      <c r="H33" s="2" t="s">
        <v>22</v>
      </c>
      <c r="I33" s="2">
        <v>5</v>
      </c>
      <c r="J33" s="2">
        <v>3</v>
      </c>
      <c r="K33" s="2">
        <v>0</v>
      </c>
    </row>
    <row r="34" spans="8:11" ht="15" hidden="1">
      <c r="H34" s="2" t="s">
        <v>17</v>
      </c>
      <c r="I34" s="2">
        <v>2</v>
      </c>
      <c r="J34" s="2">
        <v>2</v>
      </c>
      <c r="K34" s="2">
        <v>3</v>
      </c>
    </row>
    <row r="35" spans="8:11" ht="15" hidden="1">
      <c r="H35" s="2" t="s">
        <v>19</v>
      </c>
      <c r="I35" s="2">
        <v>1</v>
      </c>
      <c r="J35" s="2">
        <v>1</v>
      </c>
      <c r="K35" s="2">
        <v>3</v>
      </c>
    </row>
    <row r="36" spans="8:11" ht="15" hidden="1">
      <c r="H36" s="2" t="s">
        <v>15</v>
      </c>
      <c r="I36" s="2">
        <v>0</v>
      </c>
      <c r="J36" s="2">
        <v>0</v>
      </c>
      <c r="K36" s="2">
        <v>3</v>
      </c>
    </row>
    <row r="37" spans="8:11" ht="15" hidden="1">
      <c r="H37" s="2" t="s">
        <v>23</v>
      </c>
      <c r="I37" s="2">
        <v>0</v>
      </c>
      <c r="J37" s="2">
        <v>0</v>
      </c>
      <c r="K37" s="2">
        <v>3</v>
      </c>
    </row>
    <row r="38" spans="8:11" ht="15" hidden="1">
      <c r="H38" s="2" t="s">
        <v>24</v>
      </c>
      <c r="I38" s="2">
        <v>0</v>
      </c>
      <c r="J38" s="2">
        <v>0</v>
      </c>
      <c r="K38" s="2">
        <v>0</v>
      </c>
    </row>
    <row r="39" ht="15" hidden="1">
      <c r="H39" s="2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8">
    <mergeCell ref="P13:Q13"/>
    <mergeCell ref="E19:F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CO39"/>
  <sheetViews>
    <sheetView tabSelected="1" zoomScale="120" zoomScaleNormal="120" zoomScalePageLayoutView="0" workbookViewId="0" topLeftCell="A1">
      <selection activeCell="C22" sqref="C22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49"/>
      <c r="C13" s="450"/>
      <c r="D13" s="550">
        <v>1</v>
      </c>
      <c r="E13" s="550"/>
      <c r="F13" s="551">
        <v>2</v>
      </c>
      <c r="G13" s="552"/>
      <c r="H13" s="550">
        <v>3</v>
      </c>
      <c r="I13" s="550"/>
      <c r="J13" s="551">
        <v>4</v>
      </c>
      <c r="K13" s="553"/>
      <c r="L13" s="540" t="s">
        <v>27</v>
      </c>
      <c r="M13" s="540"/>
      <c r="N13" s="541"/>
      <c r="O13" s="451" t="s">
        <v>1</v>
      </c>
      <c r="P13" s="542" t="s">
        <v>0</v>
      </c>
      <c r="Q13" s="543"/>
      <c r="R13" s="424"/>
      <c r="S13" s="467" t="s">
        <v>5</v>
      </c>
      <c r="T13" s="357" t="str">
        <f>C14</f>
        <v>Konečný Dan</v>
      </c>
      <c r="U13" s="358" t="s">
        <v>14</v>
      </c>
      <c r="V13" s="359" t="str">
        <f>C15</f>
        <v>Ruman Milan</v>
      </c>
      <c r="W13" s="515">
        <f>IF('tabulka výsledků'!G14="","",'tabulka výsledků'!G14)</f>
        <v>2</v>
      </c>
      <c r="X13" s="516" t="s">
        <v>21</v>
      </c>
      <c r="Y13" s="517">
        <f>IF('tabulka výsledků'!I14="","",'tabulka výsledků'!I14)</f>
        <v>3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452">
        <v>1</v>
      </c>
      <c r="C14" s="383" t="str">
        <f>HRÁČI!D1</f>
        <v>Konečný Dan</v>
      </c>
      <c r="D14" s="426"/>
      <c r="E14" s="426"/>
      <c r="F14" s="427" t="str">
        <f>W13&amp;":"&amp;Y13</f>
        <v>2:3</v>
      </c>
      <c r="G14" s="428">
        <f>VLOOKUP(F14,H30:I39,2,0)</f>
        <v>2</v>
      </c>
      <c r="H14" s="24" t="str">
        <f>W16&amp;":"&amp;Y16</f>
        <v>3:0</v>
      </c>
      <c r="I14" s="429">
        <f>VLOOKUP(H14,H30:I39,2,0)</f>
        <v>7</v>
      </c>
      <c r="J14" s="427" t="str">
        <f>Y18&amp;":"&amp;W18</f>
        <v>3:1</v>
      </c>
      <c r="K14" s="430">
        <f>VLOOKUP(J14,H30:I39,2,0)</f>
        <v>6</v>
      </c>
      <c r="L14" s="22">
        <f>VLOOKUP(F14,$H$30:$K$39,3,0)+VLOOKUP(H14,$H$30:$K$39,3,0)+VLOOKUP(J14,$H$30:$K$39,3,0)</f>
        <v>8</v>
      </c>
      <c r="M14" s="19" t="s">
        <v>21</v>
      </c>
      <c r="N14" s="431">
        <f>VLOOKUP(F14,$H$30:$K$39,4,0)+VLOOKUP(H14,$H$30:$K$39,4,0)+VLOOKUP(J14,$H$30:$K$39,4,0)</f>
        <v>4</v>
      </c>
      <c r="O14" s="432">
        <f>SUM(K14,I14,G14)</f>
        <v>15</v>
      </c>
      <c r="P14" s="433" t="s">
        <v>65</v>
      </c>
      <c r="Q14" s="512" t="s">
        <v>8</v>
      </c>
      <c r="R14" s="434"/>
      <c r="S14" s="468" t="s">
        <v>6</v>
      </c>
      <c r="T14" s="354" t="str">
        <f>C16</f>
        <v>Štefaník Drahoslav</v>
      </c>
      <c r="U14" s="355" t="s">
        <v>14</v>
      </c>
      <c r="V14" s="356" t="str">
        <f>C17</f>
        <v>Jaromír Stolařík</v>
      </c>
      <c r="W14" s="518">
        <f>IF('tabulka výsledků'!G15="","",'tabulka výsledků'!G15)</f>
        <v>1</v>
      </c>
      <c r="X14" s="519" t="s">
        <v>21</v>
      </c>
      <c r="Y14" s="520">
        <f>IF('tabulka výsledků'!I15="","",'tabulka výsledků'!I15)</f>
        <v>3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>
      <c r="A15" s="21"/>
      <c r="B15" s="453">
        <v>2</v>
      </c>
      <c r="C15" s="384" t="str">
        <f>HRÁČI!D2</f>
        <v>Ruman Milan</v>
      </c>
      <c r="D15" s="435" t="str">
        <f>Y13&amp;":"&amp;W13</f>
        <v>3:2</v>
      </c>
      <c r="E15" s="436">
        <f>VLOOKUP(D15,H30:I39,2,0)</f>
        <v>5</v>
      </c>
      <c r="F15" s="25"/>
      <c r="G15" s="26"/>
      <c r="H15" s="435" t="str">
        <f>W15&amp;":"&amp;Y15</f>
        <v>3:1</v>
      </c>
      <c r="I15" s="437">
        <f>VLOOKUP(H15,H30:I39,2,0)</f>
        <v>6</v>
      </c>
      <c r="J15" s="438" t="str">
        <f>W17&amp;":"&amp;Y17</f>
        <v>2:3</v>
      </c>
      <c r="K15" s="203">
        <f>VLOOKUP(J15,H30:I39,2,0)</f>
        <v>2</v>
      </c>
      <c r="L15" s="439">
        <f>VLOOKUP(D15,$H$30:$K$39,3,0)+VLOOKUP(H15,$H$30:$K$39,3,0)+VLOOKUP(J15,$H$30:$K$39,3,0)</f>
        <v>8</v>
      </c>
      <c r="M15" s="23" t="s">
        <v>21</v>
      </c>
      <c r="N15" s="440">
        <f>VLOOKUP(D15,$H$30:$K$39,4,0)+VLOOKUP(H15,$H$30:$K$39,4,0)+VLOOKUP(J15,$H$30:$K$39,4,0)</f>
        <v>6</v>
      </c>
      <c r="O15" s="441">
        <f>SUM(K15,I15,E15,C15)</f>
        <v>13</v>
      </c>
      <c r="P15" s="433" t="s">
        <v>68</v>
      </c>
      <c r="Q15" s="512" t="s">
        <v>8</v>
      </c>
      <c r="R15" s="434"/>
      <c r="S15" s="469" t="s">
        <v>7</v>
      </c>
      <c r="T15" s="354" t="str">
        <f>C15</f>
        <v>Ruman Milan</v>
      </c>
      <c r="U15" s="355" t="s">
        <v>14</v>
      </c>
      <c r="V15" s="356" t="str">
        <f>C16</f>
        <v>Štefaník Drahoslav</v>
      </c>
      <c r="W15" s="518">
        <f>IF('tabulka výsledků'!G16="","",'tabulka výsledků'!G16)</f>
        <v>3</v>
      </c>
      <c r="X15" s="519" t="s">
        <v>21</v>
      </c>
      <c r="Y15" s="520">
        <f>IF('tabulka výsledků'!I16="","",'tabulka výsledků'!I16)</f>
        <v>1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>
      <c r="A16" s="21"/>
      <c r="B16" s="453">
        <v>3</v>
      </c>
      <c r="C16" s="384" t="str">
        <f>HRÁČI!D3</f>
        <v>Štefaník Drahoslav</v>
      </c>
      <c r="D16" s="435" t="str">
        <f>Y16&amp;":"&amp;W16</f>
        <v>0:3</v>
      </c>
      <c r="E16" s="436">
        <f>VLOOKUP(D16,H30:I39,2,0)</f>
        <v>0</v>
      </c>
      <c r="F16" s="438" t="str">
        <f>Y15&amp;":"&amp;W15</f>
        <v>1:3</v>
      </c>
      <c r="G16" s="442">
        <f>VLOOKUP(F16,H30:I39,2,0)</f>
        <v>1</v>
      </c>
      <c r="H16" s="27"/>
      <c r="I16" s="27"/>
      <c r="J16" s="438" t="str">
        <f>W14&amp;":"&amp;Y14</f>
        <v>1:3</v>
      </c>
      <c r="K16" s="203">
        <f>VLOOKUP(J16,H30:I39,2,0)</f>
        <v>1</v>
      </c>
      <c r="L16" s="439">
        <f>VLOOKUP(D16,$H$30:$K$39,3,0)+VLOOKUP(F16,$H$30:$K$39,3,0)+VLOOKUP(J16,$H$30:$K$39,3,0)</f>
        <v>2</v>
      </c>
      <c r="M16" s="23" t="s">
        <v>21</v>
      </c>
      <c r="N16" s="440">
        <f>VLOOKUP(D16,$H$30:$K$39,4,0)+VLOOKUP(F16,$H$30:$K$39,4,0)+VLOOKUP(J16,$H$30:$K$39,4,0)</f>
        <v>9</v>
      </c>
      <c r="O16" s="441">
        <f>SUM(K16,G16,E16,C16)</f>
        <v>2</v>
      </c>
      <c r="P16" s="433" t="s">
        <v>69</v>
      </c>
      <c r="Q16" s="514" t="s">
        <v>12</v>
      </c>
      <c r="R16" s="434"/>
      <c r="S16" s="468" t="s">
        <v>2</v>
      </c>
      <c r="T16" s="354" t="str">
        <f>C14</f>
        <v>Konečný Dan</v>
      </c>
      <c r="U16" s="355" t="s">
        <v>14</v>
      </c>
      <c r="V16" s="356" t="str">
        <f>C16</f>
        <v>Štefaník Drahoslav</v>
      </c>
      <c r="W16" s="518">
        <f>IF('tabulka výsledků'!G17="","",'tabulka výsledků'!G17)</f>
        <v>3</v>
      </c>
      <c r="X16" s="519" t="s">
        <v>21</v>
      </c>
      <c r="Y16" s="520">
        <f>IF('tabulka výsledků'!I17="","",'tabulka výsledků'!I17)</f>
        <v>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>
      <c r="A17" s="21"/>
      <c r="B17" s="454">
        <v>4</v>
      </c>
      <c r="C17" s="385" t="str">
        <f>HRÁČI!D4</f>
        <v>Jaromír Stolařík</v>
      </c>
      <c r="D17" s="455" t="str">
        <f>W18&amp;":"&amp;Y18</f>
        <v>1:3</v>
      </c>
      <c r="E17" s="456">
        <f>VLOOKUP(D17,H30:I39,2,0)</f>
        <v>1</v>
      </c>
      <c r="F17" s="457" t="str">
        <f>Y17&amp;":"&amp;W17</f>
        <v>3:2</v>
      </c>
      <c r="G17" s="458">
        <f>VLOOKUP(F17,H30:I39,2,0)</f>
        <v>5</v>
      </c>
      <c r="H17" s="455" t="str">
        <f>Y14&amp;":"&amp;W14</f>
        <v>3:1</v>
      </c>
      <c r="I17" s="459">
        <f>VLOOKUP(H17,H30:I39,2,0)</f>
        <v>6</v>
      </c>
      <c r="J17" s="460"/>
      <c r="K17" s="461"/>
      <c r="L17" s="462">
        <f>VLOOKUP(D17,$H$30:$K$39,3,0)+VLOOKUP(F17,$H$30:$K$39,3,0)+VLOOKUP(H17,$H$30:$K$39,3,0)</f>
        <v>7</v>
      </c>
      <c r="M17" s="463" t="s">
        <v>21</v>
      </c>
      <c r="N17" s="464">
        <f>VLOOKUP(D17,$H$30:$K$39,4,0)+VLOOKUP(F17,$H$30:$K$39,4,0)+VLOOKUP(H17,$H$30:$K$39,4,0)</f>
        <v>6</v>
      </c>
      <c r="O17" s="465">
        <f>SUM(I17,G17,E17,C17)</f>
        <v>12</v>
      </c>
      <c r="P17" s="466" t="s">
        <v>67</v>
      </c>
      <c r="Q17" s="514" t="s">
        <v>12</v>
      </c>
      <c r="R17" s="443"/>
      <c r="S17" s="469" t="s">
        <v>4</v>
      </c>
      <c r="T17" s="354" t="str">
        <f>C15</f>
        <v>Ruman Milan</v>
      </c>
      <c r="U17" s="355" t="s">
        <v>14</v>
      </c>
      <c r="V17" s="356" t="str">
        <f>C17</f>
        <v>Jaromír Stolařík</v>
      </c>
      <c r="W17" s="518">
        <f>IF('tabulka výsledků'!G18="","",'tabulka výsledků'!G18)</f>
        <v>2</v>
      </c>
      <c r="X17" s="519" t="s">
        <v>21</v>
      </c>
      <c r="Y17" s="520">
        <f>IF('tabulka výsledků'!I18="","",'tabulka výsledků'!I18)</f>
        <v>3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44"/>
      <c r="E18" s="445"/>
      <c r="F18" s="444"/>
      <c r="G18" s="445"/>
      <c r="H18" s="444"/>
      <c r="I18" s="445"/>
      <c r="J18" s="444"/>
      <c r="K18" s="445"/>
      <c r="L18" s="445"/>
      <c r="M18" s="445"/>
      <c r="N18" s="424"/>
      <c r="O18" s="424"/>
      <c r="P18" s="424"/>
      <c r="Q18" s="424"/>
      <c r="R18" s="434"/>
      <c r="S18" s="470" t="s">
        <v>3</v>
      </c>
      <c r="T18" s="360" t="str">
        <f>C17</f>
        <v>Jaromír Stolařík</v>
      </c>
      <c r="U18" s="361" t="s">
        <v>14</v>
      </c>
      <c r="V18" s="362" t="str">
        <f>C14</f>
        <v>Konečný Dan</v>
      </c>
      <c r="W18" s="521">
        <f>IF('tabulka výsledků'!G19="","",'tabulka výsledků'!G19)</f>
        <v>1</v>
      </c>
      <c r="X18" s="522" t="s">
        <v>21</v>
      </c>
      <c r="Y18" s="523">
        <f>IF('tabulka výsledků'!I19="","",'tabulka výsledků'!I19)</f>
        <v>3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25"/>
      <c r="C19" s="21"/>
      <c r="D19" s="512" t="s">
        <v>8</v>
      </c>
      <c r="E19" s="544" t="s">
        <v>9</v>
      </c>
      <c r="F19" s="545"/>
      <c r="G19" s="513" t="s">
        <v>10</v>
      </c>
      <c r="H19" s="546" t="s">
        <v>11</v>
      </c>
      <c r="I19" s="547"/>
      <c r="J19" s="514" t="s">
        <v>12</v>
      </c>
      <c r="K19" s="548" t="s">
        <v>13</v>
      </c>
      <c r="L19" s="549"/>
      <c r="M19" s="445"/>
      <c r="N19" s="424"/>
      <c r="O19" s="445"/>
      <c r="P19" s="424"/>
      <c r="Q19" s="424"/>
      <c r="R19" s="424"/>
      <c r="S19" s="424"/>
      <c r="T19" s="424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45"/>
      <c r="BK19" s="424"/>
      <c r="BL19" s="424"/>
      <c r="BM19" s="424"/>
      <c r="BN19" s="424"/>
      <c r="BO19" s="424"/>
      <c r="BP19" s="21"/>
      <c r="BQ19" s="21"/>
      <c r="BR19" s="21"/>
      <c r="BS19" s="21"/>
      <c r="BT19" s="21"/>
    </row>
    <row r="20" spans="2:18" s="21" customFormat="1" ht="24" customHeight="1">
      <c r="B20" s="425"/>
      <c r="M20" s="445"/>
      <c r="N20" s="424"/>
      <c r="O20" s="424"/>
      <c r="P20" s="424"/>
      <c r="Q20" s="424"/>
      <c r="R20" s="424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pans="8:11" s="21" customFormat="1" ht="15" hidden="1">
      <c r="H30" s="446" t="s">
        <v>16</v>
      </c>
      <c r="I30" s="21">
        <v>7</v>
      </c>
      <c r="J30" s="447">
        <v>3</v>
      </c>
      <c r="K30" s="447">
        <v>0</v>
      </c>
    </row>
    <row r="31" spans="8:11" s="21" customFormat="1" ht="15" hidden="1">
      <c r="H31" s="446" t="s">
        <v>18</v>
      </c>
      <c r="I31" s="21">
        <v>6</v>
      </c>
      <c r="J31" s="447">
        <v>3</v>
      </c>
      <c r="K31" s="447">
        <v>1</v>
      </c>
    </row>
    <row r="32" spans="8:11" s="21" customFormat="1" ht="15" hidden="1">
      <c r="H32" s="446" t="s">
        <v>20</v>
      </c>
      <c r="I32" s="21">
        <v>5</v>
      </c>
      <c r="J32" s="447">
        <v>3</v>
      </c>
      <c r="K32" s="447">
        <v>2</v>
      </c>
    </row>
    <row r="33" spans="8:11" s="21" customFormat="1" ht="15" hidden="1">
      <c r="H33" s="446" t="s">
        <v>22</v>
      </c>
      <c r="I33" s="21">
        <v>5</v>
      </c>
      <c r="J33" s="447">
        <v>3</v>
      </c>
      <c r="K33" s="447">
        <v>0</v>
      </c>
    </row>
    <row r="34" spans="8:11" s="21" customFormat="1" ht="15" hidden="1">
      <c r="H34" s="446" t="s">
        <v>17</v>
      </c>
      <c r="I34" s="21">
        <v>2</v>
      </c>
      <c r="J34" s="447">
        <v>2</v>
      </c>
      <c r="K34" s="447">
        <v>3</v>
      </c>
    </row>
    <row r="35" spans="8:11" s="21" customFormat="1" ht="15" hidden="1">
      <c r="H35" s="446" t="s">
        <v>19</v>
      </c>
      <c r="I35" s="21">
        <v>1</v>
      </c>
      <c r="J35" s="447">
        <v>1</v>
      </c>
      <c r="K35" s="447">
        <v>3</v>
      </c>
    </row>
    <row r="36" spans="8:11" s="21" customFormat="1" ht="15" hidden="1">
      <c r="H36" s="446" t="s">
        <v>15</v>
      </c>
      <c r="I36" s="21">
        <v>0</v>
      </c>
      <c r="J36" s="447">
        <v>0</v>
      </c>
      <c r="K36" s="447">
        <v>3</v>
      </c>
    </row>
    <row r="37" spans="8:11" s="21" customFormat="1" ht="15" hidden="1">
      <c r="H37" s="446" t="s">
        <v>23</v>
      </c>
      <c r="I37" s="21">
        <v>0</v>
      </c>
      <c r="J37" s="447">
        <v>0</v>
      </c>
      <c r="K37" s="447">
        <v>3</v>
      </c>
    </row>
    <row r="38" spans="8:11" s="21" customFormat="1" ht="15" hidden="1">
      <c r="H38" s="446" t="s">
        <v>24</v>
      </c>
      <c r="I38" s="21">
        <v>0</v>
      </c>
      <c r="J38" s="447">
        <v>0</v>
      </c>
      <c r="K38" s="447">
        <v>0</v>
      </c>
    </row>
    <row r="39" spans="8:9" s="21" customFormat="1" ht="15" hidden="1">
      <c r="H39" s="21" t="s">
        <v>21</v>
      </c>
      <c r="I39" s="448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protectedRanges>
    <protectedRange sqref="W13:W18" name="Oblast2"/>
    <protectedRange sqref="Y13:Y18" name="Oblast3"/>
  </protectedRanges>
  <mergeCells count="9">
    <mergeCell ref="L13:N13"/>
    <mergeCell ref="P13:Q13"/>
    <mergeCell ref="E19:F19"/>
    <mergeCell ref="H19:I19"/>
    <mergeCell ref="K19:L19"/>
    <mergeCell ref="D13:E13"/>
    <mergeCell ref="F13:G13"/>
    <mergeCell ref="H13:I13"/>
    <mergeCell ref="J13:K1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CO39"/>
  <sheetViews>
    <sheetView zoomScale="120" zoomScaleNormal="120" zoomScalePageLayoutView="0" workbookViewId="0" topLeftCell="A1">
      <selection activeCell="Q19" sqref="Q19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79"/>
      <c r="C13" s="480"/>
      <c r="D13" s="561">
        <v>1</v>
      </c>
      <c r="E13" s="562"/>
      <c r="F13" s="562">
        <v>2</v>
      </c>
      <c r="G13" s="562"/>
      <c r="H13" s="562">
        <v>3</v>
      </c>
      <c r="I13" s="562"/>
      <c r="J13" s="562">
        <v>4</v>
      </c>
      <c r="K13" s="563"/>
      <c r="L13" s="564" t="s">
        <v>27</v>
      </c>
      <c r="M13" s="565"/>
      <c r="N13" s="565"/>
      <c r="O13" s="363" t="s">
        <v>1</v>
      </c>
      <c r="P13" s="554" t="s">
        <v>0</v>
      </c>
      <c r="Q13" s="555"/>
      <c r="R13" s="424"/>
      <c r="S13" s="502" t="s">
        <v>5</v>
      </c>
      <c r="T13" s="374" t="str">
        <f>C14</f>
        <v>Saňák Adam</v>
      </c>
      <c r="U13" s="375" t="s">
        <v>14</v>
      </c>
      <c r="V13" s="376" t="str">
        <f>C15</f>
        <v>Klimák Jan</v>
      </c>
      <c r="W13" s="367">
        <f>IF('tabulka výsledků'!G20="","",'tabulka výsledků'!G20)</f>
        <v>1</v>
      </c>
      <c r="X13" s="368" t="s">
        <v>21</v>
      </c>
      <c r="Y13" s="369">
        <f>IF('tabulka výsledků'!I20="","",'tabulka výsledků'!I20)</f>
        <v>3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499">
        <v>1</v>
      </c>
      <c r="C14" s="481" t="str">
        <f>HRÁČI!F1</f>
        <v>Saňák Adam</v>
      </c>
      <c r="D14" s="484"/>
      <c r="E14" s="485"/>
      <c r="F14" s="486" t="str">
        <f>W13&amp;":"&amp;Y13</f>
        <v>1:3</v>
      </c>
      <c r="G14" s="487">
        <f>VLOOKUP(F14,H30:I39,2,0)</f>
        <v>1</v>
      </c>
      <c r="H14" s="486" t="str">
        <f>W16&amp;":"&amp;Y16</f>
        <v>3:2</v>
      </c>
      <c r="I14" s="487">
        <f>VLOOKUP(H14,H30:I39,2,0)</f>
        <v>5</v>
      </c>
      <c r="J14" s="486" t="str">
        <f>Y18&amp;":"&amp;W18</f>
        <v>3:2</v>
      </c>
      <c r="K14" s="488">
        <f>VLOOKUP(J14,H30:I39,2,0)</f>
        <v>5</v>
      </c>
      <c r="L14" s="22">
        <f>VLOOKUP(F14,$H$30:$K$39,3,0)+VLOOKUP(H14,$H$30:$K$39,3,0)+VLOOKUP(J14,$H$30:$K$39,3,0)</f>
        <v>7</v>
      </c>
      <c r="M14" s="305" t="s">
        <v>21</v>
      </c>
      <c r="N14" s="306">
        <f>VLOOKUP(F14,$H$30:$K$39,4,0)+VLOOKUP(H14,$H$30:$K$39,4,0)+VLOOKUP(J14,$H$30:$K$39,4,0)</f>
        <v>7</v>
      </c>
      <c r="O14" s="303">
        <f>SUM(K14,I14,G14)</f>
        <v>11</v>
      </c>
      <c r="P14" s="420" t="s">
        <v>68</v>
      </c>
      <c r="Q14" s="526" t="s">
        <v>8</v>
      </c>
      <c r="R14" s="434"/>
      <c r="S14" s="503" t="s">
        <v>6</v>
      </c>
      <c r="T14" s="377" t="str">
        <f>C16</f>
        <v>Julínek Tomáš</v>
      </c>
      <c r="U14" s="378" t="s">
        <v>14</v>
      </c>
      <c r="V14" s="379" t="str">
        <f>C17</f>
        <v>Hrnčiřík Pavel</v>
      </c>
      <c r="W14" s="311">
        <f>IF('tabulka výsledků'!G21="","",'tabulka výsledků'!G21)</f>
        <v>3</v>
      </c>
      <c r="X14" s="312" t="s">
        <v>21</v>
      </c>
      <c r="Y14" s="370">
        <f>IF('tabulka výsledků'!I21="","",'tabulka výsledků'!I21)</f>
        <v>1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>
      <c r="A15" s="21"/>
      <c r="B15" s="500">
        <v>2</v>
      </c>
      <c r="C15" s="482" t="str">
        <f>HRÁČI!F2</f>
        <v>Klimák Jan</v>
      </c>
      <c r="D15" s="489" t="str">
        <f>Y13&amp;":"&amp;W13</f>
        <v>3:1</v>
      </c>
      <c r="E15" s="490">
        <f>VLOOKUP(D15,H30:I39,2,0)</f>
        <v>6</v>
      </c>
      <c r="F15" s="491"/>
      <c r="G15" s="491"/>
      <c r="H15" s="492" t="str">
        <f>W15&amp;":"&amp;Y15</f>
        <v>3:0</v>
      </c>
      <c r="I15" s="490">
        <f>VLOOKUP(H15,H30:I39,2,0)</f>
        <v>7</v>
      </c>
      <c r="J15" s="492" t="str">
        <f>W17&amp;":"&amp;Y17</f>
        <v>3:2</v>
      </c>
      <c r="K15" s="493">
        <f>VLOOKUP(J15,H30:I39,2,0)</f>
        <v>5</v>
      </c>
      <c r="L15" s="439">
        <f>VLOOKUP(D15,$H$30:$K$39,3,0)+VLOOKUP(H15,$H$30:$K$39,3,0)+VLOOKUP(J15,$H$30:$K$39,3,0)</f>
        <v>9</v>
      </c>
      <c r="M15" s="307" t="s">
        <v>21</v>
      </c>
      <c r="N15" s="308">
        <f>VLOOKUP(D15,$H$30:$K$39,4,0)+VLOOKUP(H15,$H$30:$K$39,4,0)+VLOOKUP(J15,$H$30:$K$39,4,0)</f>
        <v>3</v>
      </c>
      <c r="O15" s="304">
        <f>SUM(K15,I15,E15,C15)</f>
        <v>18</v>
      </c>
      <c r="P15" s="420" t="s">
        <v>65</v>
      </c>
      <c r="Q15" s="526" t="s">
        <v>8</v>
      </c>
      <c r="R15" s="434"/>
      <c r="S15" s="503" t="s">
        <v>7</v>
      </c>
      <c r="T15" s="377" t="str">
        <f>C15</f>
        <v>Klimák Jan</v>
      </c>
      <c r="U15" s="378" t="s">
        <v>14</v>
      </c>
      <c r="V15" s="379" t="str">
        <f>C16</f>
        <v>Julínek Tomáš</v>
      </c>
      <c r="W15" s="311">
        <f>IF('tabulka výsledků'!G22="","",'tabulka výsledků'!G22)</f>
        <v>3</v>
      </c>
      <c r="X15" s="312" t="s">
        <v>21</v>
      </c>
      <c r="Y15" s="370">
        <f>IF('tabulka výsledků'!I22="","",'tabulka výsledků'!I22)</f>
        <v>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>
      <c r="A16" s="21"/>
      <c r="B16" s="500">
        <v>3</v>
      </c>
      <c r="C16" s="482" t="str">
        <f>HRÁČI!F3</f>
        <v>Julínek Tomáš</v>
      </c>
      <c r="D16" s="489" t="str">
        <f>Y16&amp;":"&amp;W16</f>
        <v>2:3</v>
      </c>
      <c r="E16" s="490">
        <f>VLOOKUP(D16,H30:I39,2,0)</f>
        <v>2</v>
      </c>
      <c r="F16" s="492" t="str">
        <f>Y15&amp;":"&amp;W15</f>
        <v>0:3</v>
      </c>
      <c r="G16" s="490">
        <f>VLOOKUP(F16,H30:I39,2,0)</f>
        <v>0</v>
      </c>
      <c r="H16" s="491"/>
      <c r="I16" s="491"/>
      <c r="J16" s="492" t="str">
        <f>W14&amp;":"&amp;Y14</f>
        <v>3:1</v>
      </c>
      <c r="K16" s="493">
        <f>VLOOKUP(J16,H30:I39,2,0)</f>
        <v>6</v>
      </c>
      <c r="L16" s="439">
        <f>VLOOKUP(D16,$H$30:$K$39,3,0)+VLOOKUP(F16,$H$30:$K$39,3,0)+VLOOKUP(J16,$H$30:$K$39,3,0)</f>
        <v>5</v>
      </c>
      <c r="M16" s="307" t="s">
        <v>21</v>
      </c>
      <c r="N16" s="308">
        <f>VLOOKUP(D16,$H$30:$K$39,4,0)+VLOOKUP(F16,$H$30:$K$39,4,0)+VLOOKUP(J16,$H$30:$K$39,4,0)</f>
        <v>7</v>
      </c>
      <c r="O16" s="304">
        <f>SUM(K16,G16,E16,C16)</f>
        <v>8</v>
      </c>
      <c r="P16" s="420" t="s">
        <v>67</v>
      </c>
      <c r="Q16" s="525" t="s">
        <v>12</v>
      </c>
      <c r="R16" s="434"/>
      <c r="S16" s="503" t="s">
        <v>2</v>
      </c>
      <c r="T16" s="377" t="str">
        <f>C14</f>
        <v>Saňák Adam</v>
      </c>
      <c r="U16" s="378" t="s">
        <v>14</v>
      </c>
      <c r="V16" s="379" t="str">
        <f>C16</f>
        <v>Julínek Tomáš</v>
      </c>
      <c r="W16" s="311">
        <f>IF('tabulka výsledků'!G23="","",'tabulka výsledků'!G23)</f>
        <v>3</v>
      </c>
      <c r="X16" s="312" t="s">
        <v>21</v>
      </c>
      <c r="Y16" s="370">
        <f>IF('tabulka výsledků'!I23="","",'tabulka výsledků'!I23)</f>
        <v>2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>
      <c r="A17" s="21"/>
      <c r="B17" s="501">
        <v>4</v>
      </c>
      <c r="C17" s="483" t="str">
        <f>HRÁČI!F4</f>
        <v>Hrnčiřík Pavel</v>
      </c>
      <c r="D17" s="494" t="str">
        <f>W18&amp;":"&amp;Y18</f>
        <v>2:3</v>
      </c>
      <c r="E17" s="495">
        <f>VLOOKUP(D17,H30:I39,2,0)</f>
        <v>2</v>
      </c>
      <c r="F17" s="496" t="str">
        <f>Y17&amp;":"&amp;W17</f>
        <v>2:3</v>
      </c>
      <c r="G17" s="495">
        <f>VLOOKUP(F17,H30:I39,2,0)</f>
        <v>2</v>
      </c>
      <c r="H17" s="496" t="str">
        <f>Y14&amp;":"&amp;W14</f>
        <v>1:3</v>
      </c>
      <c r="I17" s="495">
        <f>VLOOKUP(H17,H30:I39,2,0)</f>
        <v>1</v>
      </c>
      <c r="J17" s="497"/>
      <c r="K17" s="498"/>
      <c r="L17" s="478">
        <f>VLOOKUP(D17,$H$30:$K$39,3,0)+VLOOKUP(F17,$H$30:$K$39,3,0)+VLOOKUP(H17,$H$30:$K$39,3,0)</f>
        <v>5</v>
      </c>
      <c r="M17" s="364" t="s">
        <v>21</v>
      </c>
      <c r="N17" s="365">
        <f>VLOOKUP(D17,$H$30:$K$39,4,0)+VLOOKUP(F17,$H$30:$K$39,4,0)+VLOOKUP(H17,$H$30:$K$39,4,0)</f>
        <v>9</v>
      </c>
      <c r="O17" s="366">
        <f>SUM(I17,G17,E17,C17)</f>
        <v>5</v>
      </c>
      <c r="P17" s="421" t="s">
        <v>69</v>
      </c>
      <c r="Q17" s="525" t="s">
        <v>12</v>
      </c>
      <c r="R17" s="443"/>
      <c r="S17" s="503" t="s">
        <v>4</v>
      </c>
      <c r="T17" s="377" t="str">
        <f>C15</f>
        <v>Klimák Jan</v>
      </c>
      <c r="U17" s="378" t="s">
        <v>14</v>
      </c>
      <c r="V17" s="379" t="str">
        <f>C17</f>
        <v>Hrnčiřík Pavel</v>
      </c>
      <c r="W17" s="311">
        <f>IF('tabulka výsledků'!G24="","",'tabulka výsledků'!G24)</f>
        <v>3</v>
      </c>
      <c r="X17" s="312" t="s">
        <v>21</v>
      </c>
      <c r="Y17" s="370">
        <f>IF('tabulka výsledků'!I24="","",'tabulka výsledků'!I24)</f>
        <v>2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44"/>
      <c r="E18" s="445"/>
      <c r="F18" s="444"/>
      <c r="G18" s="445"/>
      <c r="H18" s="444"/>
      <c r="I18" s="445"/>
      <c r="J18" s="444"/>
      <c r="K18" s="445"/>
      <c r="L18" s="445"/>
      <c r="M18" s="445"/>
      <c r="N18" s="424"/>
      <c r="O18" s="424"/>
      <c r="P18" s="424"/>
      <c r="Q18" s="424"/>
      <c r="R18" s="434"/>
      <c r="S18" s="504" t="s">
        <v>3</v>
      </c>
      <c r="T18" s="380" t="str">
        <f>C17</f>
        <v>Hrnčiřík Pavel</v>
      </c>
      <c r="U18" s="381" t="s">
        <v>14</v>
      </c>
      <c r="V18" s="382" t="str">
        <f>C14</f>
        <v>Saňák Adam</v>
      </c>
      <c r="W18" s="371">
        <f>IF('tabulka výsledků'!G25="","",'tabulka výsledků'!G25)</f>
        <v>2</v>
      </c>
      <c r="X18" s="372" t="s">
        <v>21</v>
      </c>
      <c r="Y18" s="373">
        <f>IF('tabulka výsledků'!I25="","",'tabulka výsledků'!I25)</f>
        <v>3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25"/>
      <c r="C19" s="21"/>
      <c r="D19" s="526" t="s">
        <v>8</v>
      </c>
      <c r="E19" s="556" t="s">
        <v>9</v>
      </c>
      <c r="F19" s="556"/>
      <c r="G19" s="524" t="s">
        <v>10</v>
      </c>
      <c r="H19" s="557" t="s">
        <v>11</v>
      </c>
      <c r="I19" s="558"/>
      <c r="J19" s="525" t="s">
        <v>12</v>
      </c>
      <c r="K19" s="559" t="s">
        <v>13</v>
      </c>
      <c r="L19" s="560"/>
      <c r="M19" s="445"/>
      <c r="N19" s="424"/>
      <c r="O19" s="445"/>
      <c r="P19" s="424"/>
      <c r="Q19" s="424"/>
      <c r="R19" s="424"/>
      <c r="S19" s="424"/>
      <c r="T19" s="424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45"/>
      <c r="BK19" s="424"/>
      <c r="BL19" s="424"/>
      <c r="BM19" s="424"/>
      <c r="BN19" s="424"/>
      <c r="BO19" s="424"/>
      <c r="BP19" s="21"/>
      <c r="BQ19" s="21"/>
      <c r="BR19" s="21"/>
      <c r="BS19" s="21"/>
      <c r="BT19" s="21"/>
    </row>
    <row r="20" spans="2:18" s="21" customFormat="1" ht="24" customHeight="1">
      <c r="B20" s="425"/>
      <c r="M20" s="445"/>
      <c r="N20" s="424"/>
      <c r="O20" s="424"/>
      <c r="P20" s="424"/>
      <c r="Q20" s="424"/>
      <c r="R20" s="424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>
      <c r="E29" s="511"/>
    </row>
    <row r="30" spans="8:11" s="21" customFormat="1" ht="15" hidden="1">
      <c r="H30" s="446" t="s">
        <v>16</v>
      </c>
      <c r="I30" s="21">
        <v>7</v>
      </c>
      <c r="J30" s="447">
        <v>3</v>
      </c>
      <c r="K30" s="447">
        <v>0</v>
      </c>
    </row>
    <row r="31" spans="8:11" s="21" customFormat="1" ht="15" hidden="1">
      <c r="H31" s="446" t="s">
        <v>18</v>
      </c>
      <c r="I31" s="21">
        <v>6</v>
      </c>
      <c r="J31" s="447">
        <v>3</v>
      </c>
      <c r="K31" s="447">
        <v>1</v>
      </c>
    </row>
    <row r="32" spans="8:11" s="21" customFormat="1" ht="15" hidden="1">
      <c r="H32" s="446" t="s">
        <v>20</v>
      </c>
      <c r="I32" s="21">
        <v>5</v>
      </c>
      <c r="J32" s="447">
        <v>3</v>
      </c>
      <c r="K32" s="447">
        <v>2</v>
      </c>
    </row>
    <row r="33" spans="8:11" s="21" customFormat="1" ht="15" hidden="1">
      <c r="H33" s="446" t="s">
        <v>22</v>
      </c>
      <c r="I33" s="21">
        <v>5</v>
      </c>
      <c r="J33" s="447">
        <v>3</v>
      </c>
      <c r="K33" s="447">
        <v>0</v>
      </c>
    </row>
    <row r="34" spans="8:11" s="21" customFormat="1" ht="15" hidden="1">
      <c r="H34" s="446" t="s">
        <v>17</v>
      </c>
      <c r="I34" s="21">
        <v>2</v>
      </c>
      <c r="J34" s="447">
        <v>2</v>
      </c>
      <c r="K34" s="447">
        <v>3</v>
      </c>
    </row>
    <row r="35" spans="8:11" s="21" customFormat="1" ht="15" hidden="1">
      <c r="H35" s="446" t="s">
        <v>19</v>
      </c>
      <c r="I35" s="21">
        <v>1</v>
      </c>
      <c r="J35" s="447">
        <v>1</v>
      </c>
      <c r="K35" s="447">
        <v>3</v>
      </c>
    </row>
    <row r="36" spans="8:11" s="21" customFormat="1" ht="15" hidden="1">
      <c r="H36" s="446" t="s">
        <v>15</v>
      </c>
      <c r="I36" s="21">
        <v>0</v>
      </c>
      <c r="J36" s="447">
        <v>0</v>
      </c>
      <c r="K36" s="447">
        <v>3</v>
      </c>
    </row>
    <row r="37" spans="8:11" s="21" customFormat="1" ht="15" hidden="1">
      <c r="H37" s="446" t="s">
        <v>23</v>
      </c>
      <c r="I37" s="21">
        <v>0</v>
      </c>
      <c r="J37" s="447">
        <v>0</v>
      </c>
      <c r="K37" s="447">
        <v>3</v>
      </c>
    </row>
    <row r="38" spans="8:11" s="21" customFormat="1" ht="15" hidden="1">
      <c r="H38" s="446" t="s">
        <v>24</v>
      </c>
      <c r="I38" s="21">
        <v>0</v>
      </c>
      <c r="J38" s="447">
        <v>0</v>
      </c>
      <c r="K38" s="447">
        <v>0</v>
      </c>
    </row>
    <row r="39" spans="8:9" s="21" customFormat="1" ht="15" hidden="1">
      <c r="H39" s="21" t="s">
        <v>21</v>
      </c>
      <c r="I39" s="448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4" s="12" customFormat="1" ht="15">
      <c r="A3" s="64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</row>
    <row r="4" spans="1:24" s="12" customFormat="1" ht="15">
      <c r="A4" s="64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</row>
    <row r="5" spans="1:24" s="12" customFormat="1" ht="15">
      <c r="A5" s="64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</row>
    <row r="6" spans="1:24" s="12" customFormat="1" ht="15">
      <c r="A6" s="64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</row>
    <row r="7" spans="1:24" s="12" customFormat="1" ht="15">
      <c r="A7" s="64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</row>
    <row r="8" spans="1:24" s="12" customFormat="1" ht="15">
      <c r="A8" s="64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</row>
    <row r="9" spans="1:24" s="12" customFormat="1" ht="15">
      <c r="A9" s="64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</row>
    <row r="10" spans="1:24" s="12" customFormat="1" ht="36" customHeight="1">
      <c r="A10" s="64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</row>
    <row r="11" spans="2:18" s="64" customFormat="1" ht="18" customHeight="1">
      <c r="B11" s="86"/>
      <c r="C11" s="86"/>
      <c r="D11" s="86"/>
      <c r="E11" s="86"/>
      <c r="F11" s="86"/>
      <c r="G11" s="86"/>
      <c r="I11" s="87"/>
      <c r="J11" s="88"/>
      <c r="K11" s="86"/>
      <c r="L11" s="86"/>
      <c r="M11" s="86"/>
      <c r="N11" s="86"/>
      <c r="O11" s="86"/>
      <c r="P11" s="86"/>
      <c r="Q11" s="86"/>
      <c r="R11" s="86"/>
    </row>
    <row r="12" spans="2:18" s="64" customFormat="1" ht="24" customHeight="1" thickBot="1">
      <c r="B12" s="86"/>
      <c r="C12" s="89"/>
      <c r="D12" s="86"/>
      <c r="E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2:25" s="64" customFormat="1" ht="24" customHeight="1" thickBot="1">
      <c r="B13" s="225"/>
      <c r="C13" s="145"/>
      <c r="D13" s="572">
        <v>1</v>
      </c>
      <c r="E13" s="573"/>
      <c r="F13" s="574">
        <v>2</v>
      </c>
      <c r="G13" s="575"/>
      <c r="H13" s="576">
        <v>3</v>
      </c>
      <c r="I13" s="575"/>
      <c r="J13" s="576">
        <v>4</v>
      </c>
      <c r="K13" s="577"/>
      <c r="L13" s="578" t="s">
        <v>27</v>
      </c>
      <c r="M13" s="578"/>
      <c r="N13" s="578"/>
      <c r="O13" s="155" t="s">
        <v>1</v>
      </c>
      <c r="P13" s="566" t="s">
        <v>0</v>
      </c>
      <c r="Q13" s="567"/>
      <c r="R13" s="86"/>
      <c r="S13" s="235" t="s">
        <v>5</v>
      </c>
      <c r="T13" s="252" t="str">
        <f>C14</f>
        <v>;</v>
      </c>
      <c r="U13" s="253" t="s">
        <v>14</v>
      </c>
      <c r="V13" s="254" t="str">
        <f>C15</f>
        <v>Klimák Jan</v>
      </c>
      <c r="W13" s="102">
        <f>IF('tabulka výsledků'!G20="","",'tabulka výsledků'!G20)</f>
        <v>1</v>
      </c>
      <c r="X13" s="103" t="s">
        <v>21</v>
      </c>
      <c r="Y13" s="104">
        <f>IF('tabulka výsledků'!I20="","",'tabulka výsledků'!I20)</f>
        <v>3</v>
      </c>
    </row>
    <row r="14" spans="2:25" s="64" customFormat="1" ht="24" customHeight="1" thickBot="1" thickTop="1">
      <c r="B14" s="232">
        <v>1</v>
      </c>
      <c r="C14" s="249" t="s">
        <v>59</v>
      </c>
      <c r="D14" s="226"/>
      <c r="E14" s="227"/>
      <c r="F14" s="65" t="str">
        <f>W13&amp;":"&amp;Y13</f>
        <v>1:3</v>
      </c>
      <c r="G14" s="206">
        <f>VLOOKUP(F14,H30:I39,2,0)</f>
        <v>1</v>
      </c>
      <c r="H14" s="97" t="str">
        <f>W16&amp;":"&amp;Y16</f>
        <v>3:2</v>
      </c>
      <c r="I14" s="207">
        <f>VLOOKUP(H14,H30:I39,2,0)</f>
        <v>5</v>
      </c>
      <c r="J14" s="97" t="e">
        <f>Y18&amp;":"&amp;W18</f>
        <v>#REF!</v>
      </c>
      <c r="K14" s="208" t="e">
        <f>VLOOKUP(J14,H30:I39,2,0)</f>
        <v>#REF!</v>
      </c>
      <c r="L14" s="98" t="e">
        <f>VLOOKUP(F14,$H$30:$K$39,3,0)+VLOOKUP(H14,$H$30:$K$39,3,0)+VLOOKUP(J14,$H$30:$K$39,3,0)</f>
        <v>#REF!</v>
      </c>
      <c r="M14" s="99" t="s">
        <v>21</v>
      </c>
      <c r="N14" s="100" t="e">
        <f>VLOOKUP(F14,$H$30:$K$39,4,0)+VLOOKUP(H14,$H$30:$K$39,4,0)+VLOOKUP(J14,$H$30:$K$39,4,0)</f>
        <v>#REF!</v>
      </c>
      <c r="O14" s="210" t="e">
        <f>SUM(K14,I14,G14)</f>
        <v>#REF!</v>
      </c>
      <c r="P14" s="161"/>
      <c r="Q14" s="158"/>
      <c r="R14" s="90"/>
      <c r="S14" s="236" t="s">
        <v>6</v>
      </c>
      <c r="T14" s="255" t="str">
        <f>C16</f>
        <v>Julínek Tomáš</v>
      </c>
      <c r="U14" s="256" t="s">
        <v>14</v>
      </c>
      <c r="V14" s="257" t="e">
        <f>C17</f>
        <v>#REF!</v>
      </c>
      <c r="W14" s="102">
        <f>IF('tabulka výsledků'!G21="","",'tabulka výsledků'!G21)</f>
        <v>3</v>
      </c>
      <c r="X14" s="105" t="s">
        <v>21</v>
      </c>
      <c r="Y14" s="104">
        <f>IF('tabulka výsledků'!I21="","",'tabulka výsledků'!I21)</f>
        <v>1</v>
      </c>
    </row>
    <row r="15" spans="2:25" s="64" customFormat="1" ht="24" customHeight="1" thickBot="1">
      <c r="B15" s="233">
        <v>2</v>
      </c>
      <c r="C15" s="250" t="str">
        <f>HRÁČI!F2</f>
        <v>Klimák Jan</v>
      </c>
      <c r="D15" s="228" t="str">
        <f>Y13&amp;":"&amp;W13</f>
        <v>3:1</v>
      </c>
      <c r="E15" s="229">
        <f>VLOOKUP(D15,H30:I39,2,0)</f>
        <v>6</v>
      </c>
      <c r="F15" s="143"/>
      <c r="G15" s="107"/>
      <c r="H15" s="65" t="str">
        <f>W15&amp;":"&amp;Y15</f>
        <v>3:0</v>
      </c>
      <c r="I15" s="206">
        <f>VLOOKUP(H15,H30:I39,2,0)</f>
        <v>7</v>
      </c>
      <c r="J15" s="97" t="e">
        <f>W17&amp;":"&amp;Y17</f>
        <v>#REF!</v>
      </c>
      <c r="K15" s="208" t="e">
        <f>VLOOKUP(J15,H30:I39,2,0)</f>
        <v>#REF!</v>
      </c>
      <c r="L15" s="98" t="e">
        <f>VLOOKUP(D15,$H$30:$K$39,3,0)+VLOOKUP(H15,$H$30:$K$39,3,0)+VLOOKUP(J15,$H$30:$K$39,3,0)</f>
        <v>#REF!</v>
      </c>
      <c r="M15" s="99" t="s">
        <v>21</v>
      </c>
      <c r="N15" s="100" t="e">
        <f>VLOOKUP(D15,$H$30:$K$39,4,0)+VLOOKUP(H15,$H$30:$K$39,4,0)+VLOOKUP(J15,$H$30:$K$39,4,0)</f>
        <v>#REF!</v>
      </c>
      <c r="O15" s="210" t="e">
        <f>SUM(K15,I15,E15,C15)</f>
        <v>#REF!</v>
      </c>
      <c r="P15" s="161"/>
      <c r="Q15" s="162"/>
      <c r="R15" s="90"/>
      <c r="S15" s="237" t="s">
        <v>7</v>
      </c>
      <c r="T15" s="244" t="str">
        <f>C15</f>
        <v>Klimák Jan</v>
      </c>
      <c r="U15" s="245" t="s">
        <v>14</v>
      </c>
      <c r="V15" s="246" t="str">
        <f>C16</f>
        <v>Julínek Tomáš</v>
      </c>
      <c r="W15" s="102">
        <f>IF('tabulka výsledků'!G22="","",'tabulka výsledků'!G22)</f>
        <v>3</v>
      </c>
      <c r="X15" s="106" t="s">
        <v>21</v>
      </c>
      <c r="Y15" s="104">
        <f>IF('tabulka výsledků'!I22="","",'tabulka výsledků'!I22)</f>
        <v>0</v>
      </c>
    </row>
    <row r="16" spans="2:25" s="64" customFormat="1" ht="24" customHeight="1" thickBot="1">
      <c r="B16" s="233">
        <v>3</v>
      </c>
      <c r="C16" s="250" t="str">
        <f>HRÁČI!F3</f>
        <v>Julínek Tomáš</v>
      </c>
      <c r="D16" s="97" t="str">
        <f>Y16&amp;":"&amp;W16</f>
        <v>2:3</v>
      </c>
      <c r="E16" s="204">
        <f>VLOOKUP(D16,H30:I39,2,0)</f>
        <v>2</v>
      </c>
      <c r="F16" s="101" t="str">
        <f>Y15&amp;":"&amp;W15</f>
        <v>0:3</v>
      </c>
      <c r="G16" s="229">
        <f>VLOOKUP(F16,H30:I39,2,0)</f>
        <v>0</v>
      </c>
      <c r="H16" s="143"/>
      <c r="I16" s="107"/>
      <c r="J16" s="65" t="str">
        <f>W14&amp;":"&amp;Y14</f>
        <v>3:1</v>
      </c>
      <c r="K16" s="209">
        <f>VLOOKUP(J16,H30:I39,2,0)</f>
        <v>6</v>
      </c>
      <c r="L16" s="98">
        <f>VLOOKUP(D16,$H$30:$K$39,3,0)+VLOOKUP(F16,$H$30:$K$39,3,0)+VLOOKUP(J16,$H$30:$K$39,3,0)</f>
        <v>5</v>
      </c>
      <c r="M16" s="99" t="s">
        <v>21</v>
      </c>
      <c r="N16" s="100">
        <f>VLOOKUP(D16,$H$30:$K$39,4,0)+VLOOKUP(F16,$H$30:$K$39,4,0)+VLOOKUP(J16,$H$30:$K$39,4,0)</f>
        <v>7</v>
      </c>
      <c r="O16" s="210">
        <f>SUM(K16,G16,E16,C16)</f>
        <v>8</v>
      </c>
      <c r="P16" s="161"/>
      <c r="Q16" s="162"/>
      <c r="R16" s="90"/>
      <c r="S16" s="236" t="s">
        <v>2</v>
      </c>
      <c r="T16" s="255" t="str">
        <f>C14</f>
        <v>;</v>
      </c>
      <c r="U16" s="256" t="s">
        <v>14</v>
      </c>
      <c r="V16" s="257" t="str">
        <f>C16</f>
        <v>Julínek Tomáš</v>
      </c>
      <c r="W16" s="102">
        <f>IF('tabulka výsledků'!G23="","",'tabulka výsledků'!G23)</f>
        <v>3</v>
      </c>
      <c r="X16" s="105" t="s">
        <v>21</v>
      </c>
      <c r="Y16" s="104">
        <f>IF('tabulka výsledků'!I23="","",'tabulka výsledků'!I23)</f>
        <v>2</v>
      </c>
    </row>
    <row r="17" spans="2:25" s="64" customFormat="1" ht="24" customHeight="1" thickBot="1">
      <c r="B17" s="234">
        <v>4</v>
      </c>
      <c r="C17" s="251" t="e">
        <f>HRÁČI!#REF!</f>
        <v>#REF!</v>
      </c>
      <c r="D17" s="69" t="e">
        <f>W18&amp;":"&amp;Y18</f>
        <v>#REF!</v>
      </c>
      <c r="E17" s="205" t="e">
        <f>VLOOKUP(D17,H30:I39,2,0)</f>
        <v>#REF!</v>
      </c>
      <c r="F17" s="70" t="e">
        <f>Y17&amp;":"&amp;W17</f>
        <v>#REF!</v>
      </c>
      <c r="G17" s="205" t="e">
        <f>VLOOKUP(F17,H30:I39,2,0)</f>
        <v>#REF!</v>
      </c>
      <c r="H17" s="69" t="str">
        <f>Y14&amp;":"&amp;W14</f>
        <v>1:3</v>
      </c>
      <c r="I17" s="231">
        <f>VLOOKUP(H17,H30:I39,2,0)</f>
        <v>1</v>
      </c>
      <c r="J17" s="230"/>
      <c r="K17" s="108"/>
      <c r="L17" s="71" t="e">
        <f>VLOOKUP(D17,$H$30:$K$39,3,0)+VLOOKUP(F17,$H$30:$K$39,3,0)+VLOOKUP(H17,$H$30:$K$39,3,0)</f>
        <v>#REF!</v>
      </c>
      <c r="M17" s="72" t="s">
        <v>21</v>
      </c>
      <c r="N17" s="73" t="e">
        <f>VLOOKUP(D17,$H$30:$K$39,4,0)+VLOOKUP(F17,$H$30:$K$39,4,0)+VLOOKUP(H17,$H$30:$K$39,4,0)</f>
        <v>#REF!</v>
      </c>
      <c r="O17" s="211" t="e">
        <f>SUM(I17,G17,E17,C17)</f>
        <v>#REF!</v>
      </c>
      <c r="P17" s="161"/>
      <c r="Q17" s="163"/>
      <c r="R17" s="91"/>
      <c r="S17" s="237" t="s">
        <v>4</v>
      </c>
      <c r="T17" s="244" t="str">
        <f>C15</f>
        <v>Klimák Jan</v>
      </c>
      <c r="U17" s="245" t="s">
        <v>14</v>
      </c>
      <c r="V17" s="246" t="e">
        <f>C17</f>
        <v>#REF!</v>
      </c>
      <c r="W17" s="102" t="e">
        <f>IF('tabulka výsledků'!#REF!="","",'tabulka výsledků'!#REF!)</f>
        <v>#REF!</v>
      </c>
      <c r="X17" s="106" t="s">
        <v>21</v>
      </c>
      <c r="Y17" s="104" t="e">
        <f>IF('tabulka výsledků'!#REF!="","",'tabulka výsledků'!#REF!)</f>
        <v>#REF!</v>
      </c>
    </row>
    <row r="18" spans="2:25" s="64" customFormat="1" ht="24" customHeight="1" thickBot="1">
      <c r="B18" s="89"/>
      <c r="C18" s="86"/>
      <c r="D18" s="92"/>
      <c r="E18" s="93"/>
      <c r="F18" s="92"/>
      <c r="G18" s="93"/>
      <c r="H18" s="92"/>
      <c r="I18" s="93"/>
      <c r="J18" s="92"/>
      <c r="K18" s="93"/>
      <c r="L18" s="93"/>
      <c r="M18" s="93"/>
      <c r="N18" s="86"/>
      <c r="O18" s="86"/>
      <c r="P18" s="86"/>
      <c r="Q18" s="86"/>
      <c r="R18" s="90"/>
      <c r="S18" s="236" t="s">
        <v>3</v>
      </c>
      <c r="T18" s="255" t="e">
        <f>C17</f>
        <v>#REF!</v>
      </c>
      <c r="U18" s="256" t="s">
        <v>14</v>
      </c>
      <c r="V18" s="257" t="str">
        <f>C14</f>
        <v>;</v>
      </c>
      <c r="W18" s="289" t="e">
        <f>IF('tabulka výsledků'!#REF!="","",'tabulka výsledků'!#REF!)</f>
        <v>#REF!</v>
      </c>
      <c r="X18" s="105" t="s">
        <v>21</v>
      </c>
      <c r="Y18" s="290" t="e">
        <f>IF('tabulka výsledků'!#REF!="","",'tabulka výsledků'!#REF!)</f>
        <v>#REF!</v>
      </c>
    </row>
    <row r="19" spans="1:110" ht="24" customHeight="1" thickBot="1">
      <c r="A19" s="64"/>
      <c r="B19" s="89"/>
      <c r="C19" s="64"/>
      <c r="D19" s="158" t="s">
        <v>8</v>
      </c>
      <c r="E19" s="568" t="s">
        <v>9</v>
      </c>
      <c r="F19" s="569"/>
      <c r="G19" s="159" t="s">
        <v>10</v>
      </c>
      <c r="H19" s="579" t="s">
        <v>11</v>
      </c>
      <c r="I19" s="580"/>
      <c r="J19" s="160" t="s">
        <v>12</v>
      </c>
      <c r="K19" s="570" t="s">
        <v>13</v>
      </c>
      <c r="L19" s="571"/>
      <c r="M19" s="93"/>
      <c r="N19" s="86"/>
      <c r="O19" s="86"/>
      <c r="P19" s="86"/>
      <c r="Q19" s="86"/>
      <c r="R19" s="8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93"/>
      <c r="CR19" s="86"/>
      <c r="CS19" s="86"/>
      <c r="CT19" s="86"/>
      <c r="CU19" s="86"/>
      <c r="CV19" s="86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2:18" s="64" customFormat="1" ht="24" customHeight="1">
      <c r="B20" s="89"/>
      <c r="M20" s="93"/>
      <c r="N20" s="86"/>
      <c r="O20" s="86"/>
      <c r="P20" s="86"/>
      <c r="Q20" s="86"/>
      <c r="R20" s="86"/>
    </row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pans="8:11" s="64" customFormat="1" ht="15" hidden="1">
      <c r="H30" s="94" t="s">
        <v>16</v>
      </c>
      <c r="I30" s="64">
        <v>7</v>
      </c>
      <c r="J30" s="95">
        <v>3</v>
      </c>
      <c r="K30" s="95">
        <v>0</v>
      </c>
    </row>
    <row r="31" spans="8:11" s="64" customFormat="1" ht="15" hidden="1">
      <c r="H31" s="94" t="s">
        <v>18</v>
      </c>
      <c r="I31" s="64">
        <v>6</v>
      </c>
      <c r="J31" s="95">
        <v>3</v>
      </c>
      <c r="K31" s="95">
        <v>1</v>
      </c>
    </row>
    <row r="32" spans="8:11" s="64" customFormat="1" ht="15" hidden="1">
      <c r="H32" s="94" t="s">
        <v>20</v>
      </c>
      <c r="I32" s="64">
        <v>5</v>
      </c>
      <c r="J32" s="95">
        <v>3</v>
      </c>
      <c r="K32" s="95">
        <v>2</v>
      </c>
    </row>
    <row r="33" spans="8:11" s="64" customFormat="1" ht="15" hidden="1">
      <c r="H33" s="94" t="s">
        <v>22</v>
      </c>
      <c r="I33" s="64">
        <v>5</v>
      </c>
      <c r="J33" s="95">
        <v>3</v>
      </c>
      <c r="K33" s="95">
        <v>0</v>
      </c>
    </row>
    <row r="34" spans="8:11" s="64" customFormat="1" ht="15" hidden="1">
      <c r="H34" s="94" t="s">
        <v>17</v>
      </c>
      <c r="I34" s="64">
        <v>2</v>
      </c>
      <c r="J34" s="95">
        <v>2</v>
      </c>
      <c r="K34" s="95">
        <v>3</v>
      </c>
    </row>
    <row r="35" spans="8:11" s="64" customFormat="1" ht="15" hidden="1">
      <c r="H35" s="94" t="s">
        <v>19</v>
      </c>
      <c r="I35" s="64">
        <v>1</v>
      </c>
      <c r="J35" s="95">
        <v>1</v>
      </c>
      <c r="K35" s="95">
        <v>3</v>
      </c>
    </row>
    <row r="36" spans="8:11" s="64" customFormat="1" ht="15" hidden="1">
      <c r="H36" s="94" t="s">
        <v>15</v>
      </c>
      <c r="I36" s="64">
        <v>0</v>
      </c>
      <c r="J36" s="95">
        <v>0</v>
      </c>
      <c r="K36" s="95">
        <v>3</v>
      </c>
    </row>
    <row r="37" spans="8:11" s="64" customFormat="1" ht="15" hidden="1">
      <c r="H37" s="94" t="s">
        <v>23</v>
      </c>
      <c r="I37" s="64">
        <v>0</v>
      </c>
      <c r="J37" s="95">
        <v>0</v>
      </c>
      <c r="K37" s="95">
        <v>3</v>
      </c>
    </row>
    <row r="38" spans="8:11" s="64" customFormat="1" ht="15" hidden="1">
      <c r="H38" s="94" t="s">
        <v>24</v>
      </c>
      <c r="I38" s="64">
        <v>0</v>
      </c>
      <c r="J38" s="95">
        <v>0</v>
      </c>
      <c r="K38" s="95">
        <v>0</v>
      </c>
    </row>
    <row r="39" spans="8:9" s="64" customFormat="1" ht="15" hidden="1">
      <c r="H39" s="64" t="s">
        <v>21</v>
      </c>
      <c r="I39" s="96">
        <f>""</f>
      </c>
    </row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</sheetData>
  <sheetProtection/>
  <protectedRanges>
    <protectedRange sqref="C14:C17" name="Oblast1_1"/>
    <protectedRange sqref="W13:W18" name="Oblast2_1"/>
    <protectedRange sqref="Y13:Y18" name="Oblast3_1"/>
    <protectedRange sqref="Q15:Q16" name="Oblast4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9"/>
  <sheetViews>
    <sheetView zoomScale="120" zoomScaleNormal="120" zoomScalePageLayoutView="0" workbookViewId="0" topLeftCell="A1">
      <selection activeCell="N20" sqref="N20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21.75" customHeight="1"/>
    <row r="12" s="1" customFormat="1" ht="21.75" customHeight="1" thickBot="1"/>
    <row r="13" spans="2:27" s="1" customFormat="1" ht="24" customHeight="1" thickBot="1" thickTop="1">
      <c r="B13" s="386"/>
      <c r="C13" s="387"/>
      <c r="D13" s="587">
        <v>1</v>
      </c>
      <c r="E13" s="588"/>
      <c r="F13" s="589">
        <v>2</v>
      </c>
      <c r="G13" s="588"/>
      <c r="H13" s="589">
        <v>3</v>
      </c>
      <c r="I13" s="588"/>
      <c r="J13" s="589">
        <v>4</v>
      </c>
      <c r="K13" s="588"/>
      <c r="L13" s="589">
        <v>5</v>
      </c>
      <c r="M13" s="590"/>
      <c r="N13" s="581" t="s">
        <v>27</v>
      </c>
      <c r="O13" s="582"/>
      <c r="P13" s="582"/>
      <c r="Q13" s="388" t="s">
        <v>1</v>
      </c>
      <c r="R13" s="389" t="s">
        <v>0</v>
      </c>
      <c r="S13" s="390"/>
      <c r="U13" s="509" t="s">
        <v>5</v>
      </c>
      <c r="V13" s="405" t="str">
        <f>C14</f>
        <v>Masař Jakub</v>
      </c>
      <c r="W13" s="406" t="s">
        <v>14</v>
      </c>
      <c r="X13" s="407" t="str">
        <f>C15</f>
        <v>Koudela Vladimír</v>
      </c>
      <c r="Y13" s="408">
        <f>IF('tabulka výsledků'!G26="","",'tabulka výsledků'!G26)</f>
        <v>3</v>
      </c>
      <c r="Z13" s="409" t="s">
        <v>21</v>
      </c>
      <c r="AA13" s="505" t="str">
        <f>IF('tabulka výsledků'!I26="","",'tabulka výsledků'!I26)</f>
        <v>S</v>
      </c>
    </row>
    <row r="14" spans="2:27" s="1" customFormat="1" ht="24" customHeight="1" thickBot="1" thickTop="1">
      <c r="B14" s="506">
        <v>1</v>
      </c>
      <c r="C14" s="400" t="str">
        <f>HRÁČI!H1</f>
        <v>Masař Jakub</v>
      </c>
      <c r="D14" s="170"/>
      <c r="E14" s="171"/>
      <c r="F14" s="172" t="str">
        <f>Y13&amp;":"&amp;AA13</f>
        <v>3:S</v>
      </c>
      <c r="G14" s="187">
        <f>VLOOKUP(F14,H30:I39,2,0)</f>
        <v>5</v>
      </c>
      <c r="H14" s="172" t="str">
        <f>Y18&amp;":"&amp;AA18</f>
        <v>3:S</v>
      </c>
      <c r="I14" s="187">
        <f>VLOOKUP(H14,H30:I39,2,0)</f>
        <v>5</v>
      </c>
      <c r="J14" s="172" t="str">
        <f>AA21&amp;":"&amp;Y21</f>
        <v>3:0</v>
      </c>
      <c r="K14" s="187">
        <f>VLOOKUP(J14,H30:I39,2,0)</f>
        <v>7</v>
      </c>
      <c r="L14" s="172" t="str">
        <f>AA15&amp;":"&amp;Y15</f>
        <v>3:0</v>
      </c>
      <c r="M14" s="188">
        <f>VLOOKUP(L14,H30:I39,2,0)</f>
        <v>7</v>
      </c>
      <c r="N14" s="173">
        <f>VLOOKUP(F14,$H$30:$J$39,3,0)+VLOOKUP(H14,$H$30:$J$39,3,0)+VLOOKUP(J14,$H$30:$J$39,3,0)+VLOOKUP(L14,$H$30:$J$39,3,0)</f>
        <v>12</v>
      </c>
      <c r="O14" s="174" t="s">
        <v>21</v>
      </c>
      <c r="P14" s="175">
        <f>VLOOKUP(F14,$H$30:$K$39,4,0)+VLOOKUP(H14,$H$30:$K$39,4,0)+VLOOKUP(J14,$H$30:$K$39,4,0)+VLOOKUP(L14,$H$30:$K$39,4,0)</f>
        <v>0</v>
      </c>
      <c r="Q14" s="190">
        <f>SUM(G14,I14,K14,M14)</f>
        <v>24</v>
      </c>
      <c r="R14" s="422" t="s">
        <v>65</v>
      </c>
      <c r="S14" s="418" t="s">
        <v>8</v>
      </c>
      <c r="U14" s="510" t="s">
        <v>6</v>
      </c>
      <c r="V14" s="402" t="str">
        <f>C16</f>
        <v>Pinďák Pavel</v>
      </c>
      <c r="W14" s="403" t="s">
        <v>14</v>
      </c>
      <c r="X14" s="404" t="str">
        <f>C17</f>
        <v>Ptáček Ivan</v>
      </c>
      <c r="Y14" s="168" t="str">
        <f>IF('tabulka výsledků'!G27="","",'tabulka výsledků'!G27)</f>
        <v>S</v>
      </c>
      <c r="Z14" s="169" t="s">
        <v>21</v>
      </c>
      <c r="AA14" s="410">
        <f>IF('tabulka výsledků'!I27="","",'tabulka výsledků'!I27)</f>
        <v>3</v>
      </c>
    </row>
    <row r="15" spans="2:27" s="1" customFormat="1" ht="24" customHeight="1" thickBot="1">
      <c r="B15" s="507">
        <v>2</v>
      </c>
      <c r="C15" s="400" t="str">
        <f>HRÁČI!H2</f>
        <v>Koudela Vladimír</v>
      </c>
      <c r="D15" s="176" t="str">
        <f>AA13&amp;":"&amp;Y13</f>
        <v>S:3</v>
      </c>
      <c r="E15" s="186">
        <f>VLOOKUP(D15,H30:I39,2,0)</f>
        <v>0</v>
      </c>
      <c r="F15" s="177"/>
      <c r="G15" s="178"/>
      <c r="H15" s="179" t="str">
        <f>Y16&amp;":"&amp;AA16</f>
        <v>S:S</v>
      </c>
      <c r="I15" s="186">
        <f>VLOOKUP(H15,H30:I39,2,0)</f>
        <v>0</v>
      </c>
      <c r="J15" s="179" t="str">
        <f>Y19&amp;":"&amp;AA19</f>
        <v>S:3</v>
      </c>
      <c r="K15" s="186">
        <f>VLOOKUP(J15,H30:I39,2,0)</f>
        <v>0</v>
      </c>
      <c r="L15" s="179" t="str">
        <f>AA22&amp;":"&amp;Y22</f>
        <v>S:3</v>
      </c>
      <c r="M15" s="189">
        <f>VLOOKUP(L15,H30:I39,2,0)</f>
        <v>0</v>
      </c>
      <c r="N15" s="180">
        <f>VLOOKUP(D15,$H$30:$J$39,3,0)+VLOOKUP(H15,$H$30:$J$39,3,0)+VLOOKUP(J15,$H$30:$J$39,3,0)+VLOOKUP(L15,$H$30:$J$39,3,0)</f>
        <v>0</v>
      </c>
      <c r="O15" s="181" t="s">
        <v>21</v>
      </c>
      <c r="P15" s="182">
        <f>VLOOKUP(D15,$H$30:$K$39,4,0)+VLOOKUP(H15,$H$30:$K$39,4,0)+VLOOKUP(J15,$H$30:$K$39,4,0)+VLOOKUP(L15,$H$30:$K$39,4,0)</f>
        <v>9</v>
      </c>
      <c r="Q15" s="191">
        <f>SUM(E15,I15,K15,M15)</f>
        <v>0</v>
      </c>
      <c r="R15" s="527" t="s">
        <v>66</v>
      </c>
      <c r="S15" s="419" t="s">
        <v>10</v>
      </c>
      <c r="U15" s="510" t="s">
        <v>53</v>
      </c>
      <c r="V15" s="402" t="str">
        <f>C18</f>
        <v>Máša Luděk</v>
      </c>
      <c r="W15" s="403" t="s">
        <v>14</v>
      </c>
      <c r="X15" s="404" t="str">
        <f>C14</f>
        <v>Masař Jakub</v>
      </c>
      <c r="Y15" s="168">
        <f>IF('tabulka výsledků'!G28="","",'tabulka výsledků'!G28)</f>
        <v>0</v>
      </c>
      <c r="Z15" s="169" t="s">
        <v>21</v>
      </c>
      <c r="AA15" s="410">
        <f>IF('tabulka výsledků'!I28="","",'tabulka výsledků'!I28)</f>
        <v>3</v>
      </c>
    </row>
    <row r="16" spans="2:27" s="1" customFormat="1" ht="24" customHeight="1" thickBot="1">
      <c r="B16" s="507">
        <v>3</v>
      </c>
      <c r="C16" s="400" t="str">
        <f>HRÁČI!H3</f>
        <v>Pinďák Pavel</v>
      </c>
      <c r="D16" s="176" t="str">
        <f>AA18&amp;":"&amp;Y18</f>
        <v>S:3</v>
      </c>
      <c r="E16" s="186">
        <f>VLOOKUP(D16,H30:I39,2,0)</f>
        <v>0</v>
      </c>
      <c r="F16" s="179" t="str">
        <f>AA16&amp;":"&amp;Y16</f>
        <v>S:S</v>
      </c>
      <c r="G16" s="186">
        <f>VLOOKUP(F16,H30:I39,2,0)</f>
        <v>0</v>
      </c>
      <c r="H16" s="177"/>
      <c r="I16" s="178"/>
      <c r="J16" s="179" t="str">
        <f>Y14&amp;":"&amp;AA14</f>
        <v>S:3</v>
      </c>
      <c r="K16" s="186">
        <f>VLOOKUP(J16,H30:I39,2,0)</f>
        <v>0</v>
      </c>
      <c r="L16" s="179" t="str">
        <f>Y20&amp;":"&amp;AA20</f>
        <v>S:3</v>
      </c>
      <c r="M16" s="189">
        <f>VLOOKUP(L16,H30:I39,2,0)</f>
        <v>0</v>
      </c>
      <c r="N16" s="180">
        <f>VLOOKUP(D16,$H$30:$J$39,3,0)+VLOOKUP(F16,$H$30:$J$39,3,0)+VLOOKUP(J16,$H$30:$J$39,3,0)+VLOOKUP(L16,$H$30:$J$39,3,0)</f>
        <v>0</v>
      </c>
      <c r="O16" s="181" t="s">
        <v>21</v>
      </c>
      <c r="P16" s="182">
        <f>VLOOKUP(D16,$H$30:$K$39,4,0)+VLOOKUP(F16,$H$30:$K$39,4,0)+VLOOKUP(J16,$H$30:$K$39,4,0)+VLOOKUP(L16,$H$30:$K$39,4,0)</f>
        <v>9</v>
      </c>
      <c r="Q16" s="192">
        <f>SUM(E16,G16,K16,M16)</f>
        <v>0</v>
      </c>
      <c r="R16" s="527" t="s">
        <v>66</v>
      </c>
      <c r="S16" s="419" t="s">
        <v>10</v>
      </c>
      <c r="U16" s="510" t="s">
        <v>7</v>
      </c>
      <c r="V16" s="402" t="str">
        <f>C15</f>
        <v>Koudela Vladimír</v>
      </c>
      <c r="W16" s="403" t="s">
        <v>14</v>
      </c>
      <c r="X16" s="404" t="str">
        <f>C16</f>
        <v>Pinďák Pavel</v>
      </c>
      <c r="Y16" s="168" t="str">
        <f>IF('tabulka výsledků'!G29="","",'tabulka výsledků'!G29)</f>
        <v>S</v>
      </c>
      <c r="Z16" s="169" t="s">
        <v>21</v>
      </c>
      <c r="AA16" s="410" t="str">
        <f>IF('tabulka výsledků'!I29="","",'tabulka výsledků'!I29)</f>
        <v>S</v>
      </c>
    </row>
    <row r="17" spans="2:27" s="1" customFormat="1" ht="24" customHeight="1" thickBot="1">
      <c r="B17" s="507">
        <v>4</v>
      </c>
      <c r="C17" s="400" t="str">
        <f>HRÁČI!H4</f>
        <v>Ptáček Ivan</v>
      </c>
      <c r="D17" s="176" t="str">
        <f>Y21&amp;":"&amp;AA21</f>
        <v>0:3</v>
      </c>
      <c r="E17" s="186">
        <f>VLOOKUP(D17,H30:I39,2,0)</f>
        <v>0</v>
      </c>
      <c r="F17" s="179" t="str">
        <f>AA19&amp;":"&amp;Y19</f>
        <v>3:S</v>
      </c>
      <c r="G17" s="186">
        <f>VLOOKUP(F17,H30:I39,2,0)</f>
        <v>5</v>
      </c>
      <c r="H17" s="179" t="str">
        <f>AA14&amp;":"&amp;Y14</f>
        <v>3:S</v>
      </c>
      <c r="I17" s="186">
        <f>VLOOKUP(H17,H30:I39,2,0)</f>
        <v>5</v>
      </c>
      <c r="J17" s="177"/>
      <c r="K17" s="183"/>
      <c r="L17" s="184" t="str">
        <f>Y17&amp;":"&amp;AA17</f>
        <v>1:3</v>
      </c>
      <c r="M17" s="189">
        <f>VLOOKUP(L17,H30:I39,2,0)</f>
        <v>1</v>
      </c>
      <c r="N17" s="180">
        <f>VLOOKUP(D17,$H$30:$J$39,3,0)+VLOOKUP(H17,$H$30:$J$39,3,0)+VLOOKUP(F17,$H$30:$J$39,3,0)+VLOOKUP(L17,$H$30:$J$39,3,0)</f>
        <v>7</v>
      </c>
      <c r="O17" s="185" t="s">
        <v>21</v>
      </c>
      <c r="P17" s="182">
        <f>VLOOKUP(D17,$H$30:$K$39,4,0)+VLOOKUP(F17,$H$30:$K$39,4,0)+VLOOKUP(H17,$H$30:$K$39,4,0)+VLOOKUP(L17,$H$30:$K$39,4,0)</f>
        <v>6</v>
      </c>
      <c r="Q17" s="191">
        <f>SUM(E17,G17,I17,M17)</f>
        <v>11</v>
      </c>
      <c r="R17" s="422" t="s">
        <v>67</v>
      </c>
      <c r="S17" s="419" t="s">
        <v>10</v>
      </c>
      <c r="U17" s="510" t="s">
        <v>54</v>
      </c>
      <c r="V17" s="402" t="str">
        <f>C17</f>
        <v>Ptáček Ivan</v>
      </c>
      <c r="W17" s="403" t="s">
        <v>14</v>
      </c>
      <c r="X17" s="404" t="str">
        <f>C18</f>
        <v>Máša Luděk</v>
      </c>
      <c r="Y17" s="168">
        <f>IF('tabulka výsledků'!G30="","",'tabulka výsledků'!G30)</f>
        <v>1</v>
      </c>
      <c r="Z17" s="169" t="s">
        <v>21</v>
      </c>
      <c r="AA17" s="410">
        <f>IF('tabulka výsledků'!I30="","",'tabulka výsledků'!I30)</f>
        <v>3</v>
      </c>
    </row>
    <row r="18" spans="2:27" s="1" customFormat="1" ht="24" customHeight="1" thickBot="1">
      <c r="B18" s="508">
        <v>5</v>
      </c>
      <c r="C18" s="401" t="str">
        <f>HRÁČI!H5</f>
        <v>Máša Luděk</v>
      </c>
      <c r="D18" s="391" t="str">
        <f>Y15&amp;":"&amp;AA15</f>
        <v>0:3</v>
      </c>
      <c r="E18" s="392">
        <f>VLOOKUP(D18,H30:I39,2,0)</f>
        <v>0</v>
      </c>
      <c r="F18" s="393" t="str">
        <f>Y22&amp;":"&amp;AA22</f>
        <v>3:S</v>
      </c>
      <c r="G18" s="392">
        <f>VLOOKUP(F18,H30:I39,2,0)</f>
        <v>5</v>
      </c>
      <c r="H18" s="393" t="str">
        <f>AA20&amp;":"&amp;Y20</f>
        <v>3:S</v>
      </c>
      <c r="I18" s="392">
        <f>VLOOKUP(H18,H30:I39,2,0)</f>
        <v>5</v>
      </c>
      <c r="J18" s="393" t="str">
        <f>AA17&amp;":"&amp;Y17</f>
        <v>3:1</v>
      </c>
      <c r="K18" s="392">
        <f>VLOOKUP(J18,H30:I39,2,0)</f>
        <v>6</v>
      </c>
      <c r="L18" s="394"/>
      <c r="M18" s="395"/>
      <c r="N18" s="396">
        <f>VLOOKUP(D18,$H$30:$J$39,3,0)+VLOOKUP(H18,$H$30:$J$39,3,0)+VLOOKUP(J18,$H$30:$J$39,3,0)+VLOOKUP(F18,$H$30:$J$39,3,0)</f>
        <v>9</v>
      </c>
      <c r="O18" s="397" t="s">
        <v>21</v>
      </c>
      <c r="P18" s="398">
        <f>VLOOKUP(D18,$H$30:$K$39,4,0)+VLOOKUP(F18,$H$30:$K$39,4,0)+VLOOKUP(J18,$H$30:$K$39,4,0)+VLOOKUP(H18,$H$30:$K$39,4,0)</f>
        <v>4</v>
      </c>
      <c r="Q18" s="399">
        <f>SUM(E18,G18,I18,K18)</f>
        <v>16</v>
      </c>
      <c r="R18" s="423" t="s">
        <v>68</v>
      </c>
      <c r="S18" s="418" t="s">
        <v>8</v>
      </c>
      <c r="U18" s="510" t="s">
        <v>2</v>
      </c>
      <c r="V18" s="402" t="str">
        <f>C14</f>
        <v>Masař Jakub</v>
      </c>
      <c r="W18" s="403" t="s">
        <v>14</v>
      </c>
      <c r="X18" s="404" t="str">
        <f>C16</f>
        <v>Pinďák Pavel</v>
      </c>
      <c r="Y18" s="168">
        <f>IF('tabulka výsledků'!G31="","",'tabulka výsledků'!G31)</f>
        <v>3</v>
      </c>
      <c r="Z18" s="169" t="s">
        <v>21</v>
      </c>
      <c r="AA18" s="410" t="str">
        <f>IF('tabulka výsledků'!I31="","",'tabulka výsledků'!I31)</f>
        <v>S</v>
      </c>
    </row>
    <row r="19" spans="21:27" s="1" customFormat="1" ht="24" customHeight="1" thickBot="1" thickTop="1">
      <c r="U19" s="510" t="s">
        <v>4</v>
      </c>
      <c r="V19" s="402" t="str">
        <f>C15</f>
        <v>Koudela Vladimír</v>
      </c>
      <c r="W19" s="403" t="s">
        <v>14</v>
      </c>
      <c r="X19" s="404" t="str">
        <f>C17</f>
        <v>Ptáček Ivan</v>
      </c>
      <c r="Y19" s="168" t="str">
        <f>IF('tabulka výsledků'!G32="","",'tabulka výsledků'!G32)</f>
        <v>S</v>
      </c>
      <c r="Z19" s="169" t="s">
        <v>21</v>
      </c>
      <c r="AA19" s="410">
        <f>IF('tabulka výsledků'!I32="","",'tabulka výsledků'!I32)</f>
        <v>3</v>
      </c>
    </row>
    <row r="20" spans="4:27" s="1" customFormat="1" ht="24" customHeight="1" thickBot="1">
      <c r="D20" s="418" t="s">
        <v>8</v>
      </c>
      <c r="E20" s="583" t="s">
        <v>9</v>
      </c>
      <c r="F20" s="584"/>
      <c r="G20" s="419" t="s">
        <v>10</v>
      </c>
      <c r="H20" s="585" t="s">
        <v>11</v>
      </c>
      <c r="I20" s="586"/>
      <c r="U20" s="510" t="s">
        <v>55</v>
      </c>
      <c r="V20" s="402" t="str">
        <f>C16</f>
        <v>Pinďák Pavel</v>
      </c>
      <c r="W20" s="403" t="s">
        <v>14</v>
      </c>
      <c r="X20" s="404" t="str">
        <f>C18</f>
        <v>Máša Luděk</v>
      </c>
      <c r="Y20" s="168" t="str">
        <f>IF('tabulka výsledků'!G33="","",'tabulka výsledků'!G33)</f>
        <v>S</v>
      </c>
      <c r="Z20" s="169" t="s">
        <v>21</v>
      </c>
      <c r="AA20" s="410">
        <f>IF('tabulka výsledků'!I33="","",'tabulka výsledků'!I33)</f>
        <v>3</v>
      </c>
    </row>
    <row r="21" spans="21:27" s="1" customFormat="1" ht="24" customHeight="1" thickBot="1">
      <c r="U21" s="510" t="s">
        <v>3</v>
      </c>
      <c r="V21" s="402" t="str">
        <f>C17</f>
        <v>Ptáček Ivan</v>
      </c>
      <c r="W21" s="403" t="s">
        <v>14</v>
      </c>
      <c r="X21" s="404" t="str">
        <f>C14</f>
        <v>Masař Jakub</v>
      </c>
      <c r="Y21" s="168">
        <f>IF('tabulka výsledků'!G34="","",'tabulka výsledků'!G34)</f>
        <v>0</v>
      </c>
      <c r="Z21" s="169" t="s">
        <v>21</v>
      </c>
      <c r="AA21" s="410">
        <f>IF('tabulka výsledků'!I34="","",'tabulka výsledků'!I34)</f>
        <v>3</v>
      </c>
    </row>
    <row r="22" spans="21:27" s="1" customFormat="1" ht="19.5" thickBot="1">
      <c r="U22" s="411" t="s">
        <v>56</v>
      </c>
      <c r="V22" s="412" t="str">
        <f>C18</f>
        <v>Máša Luděk</v>
      </c>
      <c r="W22" s="413" t="s">
        <v>14</v>
      </c>
      <c r="X22" s="414" t="str">
        <f>C15</f>
        <v>Koudela Vladimír</v>
      </c>
      <c r="Y22" s="415">
        <f>IF('tabulka výsledků'!G35="","",'tabulka výsledků'!G35)</f>
        <v>3</v>
      </c>
      <c r="Z22" s="416" t="s">
        <v>21</v>
      </c>
      <c r="AA22" s="417" t="str">
        <f>IF('tabulka výsledků'!I35="","",'tabulka výsledků'!I35)</f>
        <v>S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8">
    <mergeCell ref="N13:P13"/>
    <mergeCell ref="E20:F20"/>
    <mergeCell ref="H20:I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E568"/>
  <sheetViews>
    <sheetView zoomScalePageLayoutView="0" workbookViewId="0" topLeftCell="A19">
      <selection activeCell="G41" sqref="G41"/>
    </sheetView>
  </sheetViews>
  <sheetFormatPr defaultColWidth="9.140625" defaultRowHeight="15"/>
  <cols>
    <col min="1" max="1" width="3.00390625" style="0" customWidth="1"/>
    <col min="2" max="2" width="9.8515625" style="62" customWidth="1"/>
    <col min="3" max="3" width="15.140625" style="0" customWidth="1"/>
    <col min="4" max="4" width="22.7109375" style="0" customWidth="1"/>
    <col min="5" max="5" width="2.140625" style="61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1" max="11" width="9.140625" style="61" customWidth="1"/>
    <col min="15" max="15" width="12.140625" style="0" customWidth="1"/>
    <col min="16" max="16" width="9.140625" style="0" customWidth="1"/>
  </cols>
  <sheetData>
    <row r="1" ht="1.5" customHeight="1" thickBot="1"/>
    <row r="2" spans="2:9" ht="15" customHeight="1" thickTop="1">
      <c r="B2" s="596"/>
      <c r="C2" s="28"/>
      <c r="D2" s="29"/>
      <c r="E2" s="30"/>
      <c r="F2" s="29"/>
      <c r="G2" s="474"/>
      <c r="H2" s="29"/>
      <c r="I2" s="31"/>
    </row>
    <row r="3" spans="2:9" ht="12.75" customHeight="1">
      <c r="B3" s="597"/>
      <c r="C3" s="32"/>
      <c r="D3" s="33"/>
      <c r="E3" s="34"/>
      <c r="F3" s="33"/>
      <c r="G3" s="475"/>
      <c r="H3" s="33"/>
      <c r="I3" s="35"/>
    </row>
    <row r="4" spans="2:9" ht="12" customHeight="1">
      <c r="B4" s="597"/>
      <c r="C4" s="32"/>
      <c r="D4" s="33"/>
      <c r="E4" s="34"/>
      <c r="F4" s="33"/>
      <c r="G4" s="475"/>
      <c r="H4" s="33"/>
      <c r="I4" s="35"/>
    </row>
    <row r="5" spans="2:9" ht="15" customHeight="1">
      <c r="B5" s="597"/>
      <c r="C5" s="32"/>
      <c r="D5" s="33"/>
      <c r="E5" s="34"/>
      <c r="F5" s="33"/>
      <c r="G5" s="475"/>
      <c r="H5" s="33"/>
      <c r="I5" s="36"/>
    </row>
    <row r="6" spans="2:9" ht="12.75" customHeight="1" thickBot="1">
      <c r="B6" s="597"/>
      <c r="C6" s="32"/>
      <c r="D6" s="33"/>
      <c r="E6" s="34"/>
      <c r="F6" s="33"/>
      <c r="G6" s="476"/>
      <c r="H6" s="33"/>
      <c r="I6" s="36"/>
    </row>
    <row r="7" spans="2:9" ht="15.75" customHeight="1" thickBot="1" thickTop="1">
      <c r="B7" s="597"/>
      <c r="C7" s="309" t="s">
        <v>35</v>
      </c>
      <c r="D7" s="310" t="s">
        <v>61</v>
      </c>
      <c r="E7" s="477"/>
      <c r="F7" s="310" t="s">
        <v>37</v>
      </c>
      <c r="G7" s="594" t="s">
        <v>38</v>
      </c>
      <c r="H7" s="594"/>
      <c r="I7" s="595"/>
    </row>
    <row r="8" spans="2:9" ht="25.5" customHeight="1" thickTop="1">
      <c r="B8" s="591" t="s">
        <v>45</v>
      </c>
      <c r="C8" s="298" t="str">
        <f aca="true" t="shared" si="0" ref="C8:C35">$C$38</f>
        <v>.  Leden</v>
      </c>
      <c r="D8" s="277" t="str">
        <f>'1. liga'!T13</f>
        <v>Šiška Zdeněk</v>
      </c>
      <c r="E8" s="267" t="s">
        <v>14</v>
      </c>
      <c r="F8" s="280" t="str">
        <f>'1. liga'!V13</f>
        <v>Maček Lukáš</v>
      </c>
      <c r="G8" s="149">
        <v>3</v>
      </c>
      <c r="H8" s="272" t="s">
        <v>21</v>
      </c>
      <c r="I8" s="293">
        <v>2</v>
      </c>
    </row>
    <row r="9" spans="2:9" ht="25.5" customHeight="1">
      <c r="B9" s="592"/>
      <c r="C9" s="299" t="str">
        <f t="shared" si="0"/>
        <v>.  Leden</v>
      </c>
      <c r="D9" s="278" t="str">
        <f>'1. liga'!T14</f>
        <v>Műnster Jaromír</v>
      </c>
      <c r="E9" s="268" t="s">
        <v>14</v>
      </c>
      <c r="F9" s="281" t="str">
        <f>'1. liga'!V14</f>
        <v>Štefaník Lukáš</v>
      </c>
      <c r="G9" s="150">
        <v>3</v>
      </c>
      <c r="H9" s="273" t="s">
        <v>21</v>
      </c>
      <c r="I9" s="294">
        <v>0</v>
      </c>
    </row>
    <row r="10" spans="2:9" ht="25.5" customHeight="1">
      <c r="B10" s="592"/>
      <c r="C10" s="299" t="str">
        <f t="shared" si="0"/>
        <v>.  Leden</v>
      </c>
      <c r="D10" s="278" t="str">
        <f>'1. liga'!T15</f>
        <v>Maček Lukáš</v>
      </c>
      <c r="E10" s="268" t="s">
        <v>14</v>
      </c>
      <c r="F10" s="281" t="str">
        <f>'1. liga'!V15</f>
        <v>Műnster Jaromír</v>
      </c>
      <c r="G10" s="150">
        <v>3</v>
      </c>
      <c r="H10" s="273" t="s">
        <v>21</v>
      </c>
      <c r="I10" s="294">
        <v>2</v>
      </c>
    </row>
    <row r="11" spans="2:9" ht="25.5" customHeight="1">
      <c r="B11" s="592"/>
      <c r="C11" s="299" t="str">
        <f t="shared" si="0"/>
        <v>.  Leden</v>
      </c>
      <c r="D11" s="278" t="str">
        <f>'1. liga'!T16</f>
        <v>Šiška Zdeněk</v>
      </c>
      <c r="E11" s="268" t="s">
        <v>14</v>
      </c>
      <c r="F11" s="281" t="str">
        <f>'1. liga'!V16</f>
        <v>Műnster Jaromír</v>
      </c>
      <c r="G11" s="150">
        <v>3</v>
      </c>
      <c r="H11" s="273" t="s">
        <v>21</v>
      </c>
      <c r="I11" s="294">
        <v>0</v>
      </c>
    </row>
    <row r="12" spans="2:14" ht="25.5" customHeight="1">
      <c r="B12" s="592"/>
      <c r="C12" s="299" t="str">
        <f t="shared" si="0"/>
        <v>.  Leden</v>
      </c>
      <c r="D12" s="278" t="str">
        <f>'1. liga'!T17</f>
        <v>Maček Lukáš</v>
      </c>
      <c r="E12" s="268" t="s">
        <v>14</v>
      </c>
      <c r="F12" s="281" t="str">
        <f>'1. liga'!V17</f>
        <v>Štefaník Lukáš</v>
      </c>
      <c r="G12" s="150">
        <v>3</v>
      </c>
      <c r="H12" s="273" t="s">
        <v>21</v>
      </c>
      <c r="I12" s="294">
        <v>0</v>
      </c>
      <c r="N12" s="37"/>
    </row>
    <row r="13" spans="2:9" ht="25.5" customHeight="1" thickBot="1">
      <c r="B13" s="593"/>
      <c r="C13" s="300" t="str">
        <f t="shared" si="0"/>
        <v>.  Leden</v>
      </c>
      <c r="D13" s="279" t="str">
        <f>'1. liga'!T18</f>
        <v>Štefaník Lukáš</v>
      </c>
      <c r="E13" s="269" t="s">
        <v>14</v>
      </c>
      <c r="F13" s="282" t="str">
        <f>'1. liga'!V18</f>
        <v>Šiška Zdeněk</v>
      </c>
      <c r="G13" s="151">
        <v>0</v>
      </c>
      <c r="H13" s="275" t="s">
        <v>21</v>
      </c>
      <c r="I13" s="295">
        <v>3</v>
      </c>
    </row>
    <row r="14" spans="2:9" ht="25.5" customHeight="1" thickTop="1">
      <c r="B14" s="591" t="s">
        <v>46</v>
      </c>
      <c r="C14" s="301" t="str">
        <f t="shared" si="0"/>
        <v>.  Leden</v>
      </c>
      <c r="D14" s="471" t="str">
        <f>'2.liga'!T13</f>
        <v>Konečný Dan</v>
      </c>
      <c r="E14" s="472" t="s">
        <v>14</v>
      </c>
      <c r="F14" s="473" t="str">
        <f>'2.liga'!V13</f>
        <v>Ruman Milan</v>
      </c>
      <c r="G14" s="152">
        <v>2</v>
      </c>
      <c r="H14" s="274" t="s">
        <v>21</v>
      </c>
      <c r="I14" s="296">
        <v>3</v>
      </c>
    </row>
    <row r="15" spans="2:9" ht="25.5" customHeight="1">
      <c r="B15" s="592"/>
      <c r="C15" s="299" t="str">
        <f t="shared" si="0"/>
        <v>.  Leden</v>
      </c>
      <c r="D15" s="283" t="str">
        <f>'2.liga'!T14</f>
        <v>Štefaník Drahoslav</v>
      </c>
      <c r="E15" s="270" t="s">
        <v>14</v>
      </c>
      <c r="F15" s="286" t="str">
        <f>'2.liga'!V14</f>
        <v>Jaromír Stolařík</v>
      </c>
      <c r="G15" s="153">
        <v>1</v>
      </c>
      <c r="H15" s="273" t="s">
        <v>21</v>
      </c>
      <c r="I15" s="294">
        <v>3</v>
      </c>
    </row>
    <row r="16" spans="2:9" ht="25.5" customHeight="1">
      <c r="B16" s="592"/>
      <c r="C16" s="299" t="str">
        <f t="shared" si="0"/>
        <v>.  Leden</v>
      </c>
      <c r="D16" s="283" t="str">
        <f>'2.liga'!T15</f>
        <v>Ruman Milan</v>
      </c>
      <c r="E16" s="270" t="s">
        <v>14</v>
      </c>
      <c r="F16" s="286" t="str">
        <f>'2.liga'!V15</f>
        <v>Štefaník Drahoslav</v>
      </c>
      <c r="G16" s="153">
        <v>3</v>
      </c>
      <c r="H16" s="273" t="s">
        <v>21</v>
      </c>
      <c r="I16" s="294">
        <v>1</v>
      </c>
    </row>
    <row r="17" spans="2:9" ht="25.5" customHeight="1">
      <c r="B17" s="592"/>
      <c r="C17" s="299" t="str">
        <f t="shared" si="0"/>
        <v>.  Leden</v>
      </c>
      <c r="D17" s="283" t="str">
        <f>'2.liga'!T16</f>
        <v>Konečný Dan</v>
      </c>
      <c r="E17" s="270" t="s">
        <v>14</v>
      </c>
      <c r="F17" s="286" t="str">
        <f>'2.liga'!V16</f>
        <v>Štefaník Drahoslav</v>
      </c>
      <c r="G17" s="153">
        <v>3</v>
      </c>
      <c r="H17" s="273" t="s">
        <v>21</v>
      </c>
      <c r="I17" s="294">
        <v>0</v>
      </c>
    </row>
    <row r="18" spans="2:9" ht="25.5" customHeight="1">
      <c r="B18" s="592"/>
      <c r="C18" s="299" t="str">
        <f t="shared" si="0"/>
        <v>.  Leden</v>
      </c>
      <c r="D18" s="283" t="str">
        <f>'2.liga'!T17</f>
        <v>Ruman Milan</v>
      </c>
      <c r="E18" s="270" t="s">
        <v>14</v>
      </c>
      <c r="F18" s="286" t="str">
        <f>'2.liga'!V17</f>
        <v>Jaromír Stolařík</v>
      </c>
      <c r="G18" s="153">
        <v>2</v>
      </c>
      <c r="H18" s="273" t="s">
        <v>21</v>
      </c>
      <c r="I18" s="294">
        <v>3</v>
      </c>
    </row>
    <row r="19" spans="2:9" ht="25.5" customHeight="1" thickBot="1">
      <c r="B19" s="593"/>
      <c r="C19" s="300" t="str">
        <f t="shared" si="0"/>
        <v>.  Leden</v>
      </c>
      <c r="D19" s="284" t="str">
        <f>'2.liga'!T18</f>
        <v>Jaromír Stolařík</v>
      </c>
      <c r="E19" s="271" t="s">
        <v>14</v>
      </c>
      <c r="F19" s="287" t="str">
        <f>'2.liga'!V18</f>
        <v>Konečný Dan</v>
      </c>
      <c r="G19" s="151">
        <v>1</v>
      </c>
      <c r="H19" s="275" t="s">
        <v>21</v>
      </c>
      <c r="I19" s="295">
        <v>3</v>
      </c>
    </row>
    <row r="20" spans="2:9" ht="25.5" customHeight="1" thickTop="1">
      <c r="B20" s="592" t="s">
        <v>47</v>
      </c>
      <c r="C20" s="301" t="str">
        <f t="shared" si="0"/>
        <v>.  Leden</v>
      </c>
      <c r="D20" s="471" t="str">
        <f>'3.liga'!T13</f>
        <v>Saňák Adam</v>
      </c>
      <c r="E20" s="472" t="s">
        <v>14</v>
      </c>
      <c r="F20" s="473" t="str">
        <f>'3.liga'!V13</f>
        <v>Klimák Jan</v>
      </c>
      <c r="G20" s="152">
        <v>1</v>
      </c>
      <c r="H20" s="276" t="s">
        <v>21</v>
      </c>
      <c r="I20" s="296">
        <v>3</v>
      </c>
    </row>
    <row r="21" spans="2:9" ht="25.5" customHeight="1">
      <c r="B21" s="592"/>
      <c r="C21" s="299" t="str">
        <f t="shared" si="0"/>
        <v>.  Leden</v>
      </c>
      <c r="D21" s="283" t="str">
        <f>'3.liga'!T14</f>
        <v>Julínek Tomáš</v>
      </c>
      <c r="E21" s="270" t="s">
        <v>14</v>
      </c>
      <c r="F21" s="286" t="str">
        <f>'3.liga'!V14</f>
        <v>Hrnčiřík Pavel</v>
      </c>
      <c r="G21" s="153">
        <v>3</v>
      </c>
      <c r="H21" s="273" t="s">
        <v>21</v>
      </c>
      <c r="I21" s="294">
        <v>1</v>
      </c>
    </row>
    <row r="22" spans="2:9" ht="25.5" customHeight="1">
      <c r="B22" s="592"/>
      <c r="C22" s="299" t="str">
        <f t="shared" si="0"/>
        <v>.  Leden</v>
      </c>
      <c r="D22" s="283" t="str">
        <f>'3.liga'!T15</f>
        <v>Klimák Jan</v>
      </c>
      <c r="E22" s="270" t="s">
        <v>14</v>
      </c>
      <c r="F22" s="286" t="str">
        <f>'3.liga'!V15</f>
        <v>Julínek Tomáš</v>
      </c>
      <c r="G22" s="153">
        <v>3</v>
      </c>
      <c r="H22" s="273" t="s">
        <v>21</v>
      </c>
      <c r="I22" s="294">
        <v>0</v>
      </c>
    </row>
    <row r="23" spans="2:9" ht="25.5" customHeight="1">
      <c r="B23" s="592"/>
      <c r="C23" s="299" t="str">
        <f t="shared" si="0"/>
        <v>.  Leden</v>
      </c>
      <c r="D23" s="283" t="str">
        <f>'3.liga'!T16</f>
        <v>Saňák Adam</v>
      </c>
      <c r="E23" s="270" t="s">
        <v>14</v>
      </c>
      <c r="F23" s="286" t="str">
        <f>'3.liga'!V16</f>
        <v>Julínek Tomáš</v>
      </c>
      <c r="G23" s="147">
        <v>3</v>
      </c>
      <c r="H23" s="273" t="s">
        <v>21</v>
      </c>
      <c r="I23" s="294">
        <v>2</v>
      </c>
    </row>
    <row r="24" spans="2:9" ht="25.5" customHeight="1">
      <c r="B24" s="592"/>
      <c r="C24" s="299" t="str">
        <f t="shared" si="0"/>
        <v>.  Leden</v>
      </c>
      <c r="D24" s="283" t="str">
        <f>'3.liga'!T17</f>
        <v>Klimák Jan</v>
      </c>
      <c r="E24" s="270" t="s">
        <v>14</v>
      </c>
      <c r="F24" s="286" t="str">
        <f>'3.liga'!V17</f>
        <v>Hrnčiřík Pavel</v>
      </c>
      <c r="G24" s="147">
        <v>3</v>
      </c>
      <c r="H24" s="273" t="s">
        <v>21</v>
      </c>
      <c r="I24" s="294">
        <v>2</v>
      </c>
    </row>
    <row r="25" spans="2:9" ht="25.5" customHeight="1" thickBot="1">
      <c r="B25" s="592"/>
      <c r="C25" s="299" t="str">
        <f t="shared" si="0"/>
        <v>.  Leden</v>
      </c>
      <c r="D25" s="284" t="str">
        <f>'3.liga'!T18</f>
        <v>Hrnčiřík Pavel</v>
      </c>
      <c r="E25" s="271" t="s">
        <v>14</v>
      </c>
      <c r="F25" s="287" t="str">
        <f>'3.liga'!V18</f>
        <v>Saňák Adam</v>
      </c>
      <c r="G25" s="147">
        <v>2</v>
      </c>
      <c r="H25" s="273" t="s">
        <v>21</v>
      </c>
      <c r="I25" s="294">
        <v>3</v>
      </c>
    </row>
    <row r="26" spans="2:9" ht="25.5" customHeight="1" thickTop="1">
      <c r="B26" s="591" t="s">
        <v>48</v>
      </c>
      <c r="C26" s="301" t="str">
        <f t="shared" si="0"/>
        <v>.  Leden</v>
      </c>
      <c r="D26" s="471" t="str">
        <f>'4.liga'!V13</f>
        <v>Masař Jakub</v>
      </c>
      <c r="E26" s="472" t="s">
        <v>14</v>
      </c>
      <c r="F26" s="473" t="str">
        <f>'4.liga'!X13</f>
        <v>Koudela Vladimír</v>
      </c>
      <c r="G26" s="152">
        <v>3</v>
      </c>
      <c r="H26" s="274" t="s">
        <v>21</v>
      </c>
      <c r="I26" s="296" t="s">
        <v>64</v>
      </c>
    </row>
    <row r="27" spans="2:9" ht="25.5" customHeight="1">
      <c r="B27" s="592"/>
      <c r="C27" s="299" t="str">
        <f t="shared" si="0"/>
        <v>.  Leden</v>
      </c>
      <c r="D27" s="283" t="str">
        <f>'4.liga'!V14</f>
        <v>Pinďák Pavel</v>
      </c>
      <c r="E27" s="270" t="s">
        <v>14</v>
      </c>
      <c r="F27" s="286" t="str">
        <f>'4.liga'!X14</f>
        <v>Ptáček Ivan</v>
      </c>
      <c r="G27" s="153" t="s">
        <v>64</v>
      </c>
      <c r="H27" s="273" t="s">
        <v>21</v>
      </c>
      <c r="I27" s="294">
        <v>3</v>
      </c>
    </row>
    <row r="28" spans="2:9" ht="25.5" customHeight="1">
      <c r="B28" s="592"/>
      <c r="C28" s="299" t="str">
        <f t="shared" si="0"/>
        <v>.  Leden</v>
      </c>
      <c r="D28" s="283" t="str">
        <f>'4.liga'!V15</f>
        <v>Máša Luděk</v>
      </c>
      <c r="E28" s="270" t="s">
        <v>14</v>
      </c>
      <c r="F28" s="286" t="str">
        <f>'4.liga'!X15</f>
        <v>Masař Jakub</v>
      </c>
      <c r="G28" s="153">
        <v>0</v>
      </c>
      <c r="H28" s="273" t="s">
        <v>21</v>
      </c>
      <c r="I28" s="294">
        <v>3</v>
      </c>
    </row>
    <row r="29" spans="2:9" ht="25.5" customHeight="1">
      <c r="B29" s="592"/>
      <c r="C29" s="299" t="str">
        <f t="shared" si="0"/>
        <v>.  Leden</v>
      </c>
      <c r="D29" s="283" t="str">
        <f>'4.liga'!V16</f>
        <v>Koudela Vladimír</v>
      </c>
      <c r="E29" s="270" t="s">
        <v>14</v>
      </c>
      <c r="F29" s="286" t="str">
        <f>'4.liga'!X16</f>
        <v>Pinďák Pavel</v>
      </c>
      <c r="G29" s="153" t="s">
        <v>64</v>
      </c>
      <c r="H29" s="273" t="s">
        <v>21</v>
      </c>
      <c r="I29" s="294" t="s">
        <v>64</v>
      </c>
    </row>
    <row r="30" spans="2:9" ht="25.5" customHeight="1">
      <c r="B30" s="592"/>
      <c r="C30" s="299" t="str">
        <f t="shared" si="0"/>
        <v>.  Leden</v>
      </c>
      <c r="D30" s="283" t="str">
        <f>'4.liga'!V17</f>
        <v>Ptáček Ivan</v>
      </c>
      <c r="E30" s="270" t="s">
        <v>14</v>
      </c>
      <c r="F30" s="286" t="str">
        <f>'4.liga'!X17</f>
        <v>Máša Luděk</v>
      </c>
      <c r="G30" s="153">
        <v>1</v>
      </c>
      <c r="H30" s="273" t="s">
        <v>21</v>
      </c>
      <c r="I30" s="294">
        <v>3</v>
      </c>
    </row>
    <row r="31" spans="2:9" ht="25.5" customHeight="1">
      <c r="B31" s="592"/>
      <c r="C31" s="299" t="str">
        <f t="shared" si="0"/>
        <v>.  Leden</v>
      </c>
      <c r="D31" s="283" t="str">
        <f>'4.liga'!V18</f>
        <v>Masař Jakub</v>
      </c>
      <c r="E31" s="270" t="s">
        <v>14</v>
      </c>
      <c r="F31" s="286" t="str">
        <f>'4.liga'!X18</f>
        <v>Pinďák Pavel</v>
      </c>
      <c r="G31" s="153">
        <v>3</v>
      </c>
      <c r="H31" s="273" t="s">
        <v>21</v>
      </c>
      <c r="I31" s="294" t="s">
        <v>64</v>
      </c>
    </row>
    <row r="32" spans="2:9" ht="25.5" customHeight="1">
      <c r="B32" s="592"/>
      <c r="C32" s="299" t="str">
        <f t="shared" si="0"/>
        <v>.  Leden</v>
      </c>
      <c r="D32" s="283" t="str">
        <f>'4.liga'!V19</f>
        <v>Koudela Vladimír</v>
      </c>
      <c r="E32" s="270" t="s">
        <v>14</v>
      </c>
      <c r="F32" s="286" t="str">
        <f>'4.liga'!X19</f>
        <v>Ptáček Ivan</v>
      </c>
      <c r="G32" s="153" t="s">
        <v>64</v>
      </c>
      <c r="H32" s="273" t="s">
        <v>21</v>
      </c>
      <c r="I32" s="294">
        <v>3</v>
      </c>
    </row>
    <row r="33" spans="2:9" ht="25.5" customHeight="1">
      <c r="B33" s="592"/>
      <c r="C33" s="299" t="str">
        <f t="shared" si="0"/>
        <v>.  Leden</v>
      </c>
      <c r="D33" s="283" t="str">
        <f>'4.liga'!V20</f>
        <v>Pinďák Pavel</v>
      </c>
      <c r="E33" s="270" t="s">
        <v>14</v>
      </c>
      <c r="F33" s="286" t="str">
        <f>'4.liga'!X20</f>
        <v>Máša Luděk</v>
      </c>
      <c r="G33" s="153" t="s">
        <v>64</v>
      </c>
      <c r="H33" s="273" t="s">
        <v>21</v>
      </c>
      <c r="I33" s="294">
        <v>3</v>
      </c>
    </row>
    <row r="34" spans="2:9" ht="25.5" customHeight="1">
      <c r="B34" s="592"/>
      <c r="C34" s="299" t="str">
        <f t="shared" si="0"/>
        <v>.  Leden</v>
      </c>
      <c r="D34" s="283" t="str">
        <f>'4.liga'!V21</f>
        <v>Ptáček Ivan</v>
      </c>
      <c r="E34" s="270" t="s">
        <v>14</v>
      </c>
      <c r="F34" s="286" t="str">
        <f>'4.liga'!X21</f>
        <v>Masař Jakub</v>
      </c>
      <c r="G34" s="153">
        <v>0</v>
      </c>
      <c r="H34" s="273" t="s">
        <v>21</v>
      </c>
      <c r="I34" s="294">
        <v>3</v>
      </c>
    </row>
    <row r="35" spans="2:9" ht="25.5" customHeight="1" thickBot="1">
      <c r="B35" s="593"/>
      <c r="C35" s="300" t="str">
        <f t="shared" si="0"/>
        <v>.  Leden</v>
      </c>
      <c r="D35" s="285" t="str">
        <f>'4.liga'!V22</f>
        <v>Máša Luděk</v>
      </c>
      <c r="E35" s="271" t="s">
        <v>14</v>
      </c>
      <c r="F35" s="288" t="str">
        <f>'4.liga'!X22</f>
        <v>Koudela Vladimír</v>
      </c>
      <c r="G35" s="148">
        <v>3</v>
      </c>
      <c r="H35" s="275" t="s">
        <v>21</v>
      </c>
      <c r="I35" s="295" t="s">
        <v>64</v>
      </c>
    </row>
    <row r="36" spans="2:13" s="37" customFormat="1" ht="19.5" customHeight="1" thickTop="1">
      <c r="B36" s="63"/>
      <c r="C36" s="33"/>
      <c r="D36" s="33"/>
      <c r="E36" s="34"/>
      <c r="F36" s="33"/>
      <c r="G36" s="33"/>
      <c r="H36" s="33"/>
      <c r="I36" s="33"/>
      <c r="K36" s="38"/>
      <c r="M36"/>
    </row>
    <row r="37" spans="2:13" s="37" customFormat="1" ht="19.5" customHeight="1">
      <c r="B37" s="63"/>
      <c r="C37" s="33"/>
      <c r="D37" s="33"/>
      <c r="E37" s="34"/>
      <c r="F37" s="33"/>
      <c r="G37" s="33"/>
      <c r="H37" s="33"/>
      <c r="I37" s="33"/>
      <c r="K37" s="38"/>
      <c r="M37"/>
    </row>
    <row r="38" spans="2:13" s="37" customFormat="1" ht="19.5" customHeight="1">
      <c r="B38" s="63"/>
      <c r="C38" s="297" t="s">
        <v>63</v>
      </c>
      <c r="D38" s="33"/>
      <c r="E38" s="34"/>
      <c r="F38" s="33"/>
      <c r="G38" s="33"/>
      <c r="H38" s="33"/>
      <c r="I38" s="33"/>
      <c r="K38" s="38"/>
      <c r="M38"/>
    </row>
    <row r="39" spans="2:13" s="37" customFormat="1" ht="19.5" customHeight="1">
      <c r="B39" s="63"/>
      <c r="C39" s="33"/>
      <c r="D39" s="33"/>
      <c r="E39" s="34"/>
      <c r="F39" s="33"/>
      <c r="G39" s="33"/>
      <c r="H39" s="33"/>
      <c r="I39" s="33"/>
      <c r="K39" s="38"/>
      <c r="M39"/>
    </row>
    <row r="40" spans="2:13" s="37" customFormat="1" ht="19.5" customHeight="1">
      <c r="B40" s="63"/>
      <c r="C40" s="33"/>
      <c r="D40" s="33"/>
      <c r="E40" s="34"/>
      <c r="F40" s="33"/>
      <c r="G40" s="33"/>
      <c r="H40" s="33"/>
      <c r="I40" s="33"/>
      <c r="K40" s="38"/>
      <c r="M40"/>
    </row>
    <row r="41" spans="2:13" s="37" customFormat="1" ht="19.5" customHeight="1">
      <c r="B41" s="63"/>
      <c r="C41" s="33"/>
      <c r="D41" s="33"/>
      <c r="E41" s="34"/>
      <c r="F41" s="33"/>
      <c r="G41" s="33"/>
      <c r="H41" s="33"/>
      <c r="I41" s="33"/>
      <c r="K41" s="38"/>
      <c r="M41"/>
    </row>
    <row r="42" spans="2:13" s="37" customFormat="1" ht="19.5" customHeight="1">
      <c r="B42" s="63"/>
      <c r="C42" s="33"/>
      <c r="D42" s="33"/>
      <c r="E42" s="34"/>
      <c r="F42" s="33"/>
      <c r="G42" s="33"/>
      <c r="H42" s="33"/>
      <c r="I42" s="33"/>
      <c r="K42" s="38"/>
      <c r="M42"/>
    </row>
    <row r="43" spans="2:13" s="37" customFormat="1" ht="19.5" customHeight="1">
      <c r="B43" s="63"/>
      <c r="C43" s="33"/>
      <c r="D43" s="33"/>
      <c r="E43" s="34"/>
      <c r="F43" s="33"/>
      <c r="G43" s="33"/>
      <c r="H43" s="33"/>
      <c r="I43" s="33"/>
      <c r="K43" s="38"/>
      <c r="M43"/>
    </row>
    <row r="44" spans="2:13" s="37" customFormat="1" ht="19.5" customHeight="1">
      <c r="B44" s="63"/>
      <c r="C44" s="33"/>
      <c r="D44" s="33"/>
      <c r="E44" s="34"/>
      <c r="F44" s="33"/>
      <c r="G44" s="33"/>
      <c r="H44" s="33"/>
      <c r="I44" s="33"/>
      <c r="K44" s="38"/>
      <c r="M44"/>
    </row>
    <row r="45" spans="2:13" s="37" customFormat="1" ht="19.5" customHeight="1">
      <c r="B45" s="63"/>
      <c r="C45" s="33"/>
      <c r="D45" s="33"/>
      <c r="E45" s="34"/>
      <c r="F45" s="33"/>
      <c r="G45" s="33"/>
      <c r="H45" s="33"/>
      <c r="I45" s="33"/>
      <c r="K45" s="38"/>
      <c r="M45"/>
    </row>
    <row r="46" spans="2:13" s="37" customFormat="1" ht="19.5" customHeight="1">
      <c r="B46" s="63"/>
      <c r="C46" s="33"/>
      <c r="D46" s="33"/>
      <c r="E46" s="34"/>
      <c r="F46" s="33"/>
      <c r="G46" s="33"/>
      <c r="H46" s="33"/>
      <c r="I46" s="33"/>
      <c r="K46" s="38"/>
      <c r="M46"/>
    </row>
    <row r="47" spans="2:13" s="37" customFormat="1" ht="19.5" customHeight="1">
      <c r="B47" s="63"/>
      <c r="C47" s="33"/>
      <c r="D47" s="33"/>
      <c r="E47" s="34"/>
      <c r="F47" s="33"/>
      <c r="G47" s="33"/>
      <c r="H47" s="33"/>
      <c r="I47" s="33"/>
      <c r="K47" s="38"/>
      <c r="M47"/>
    </row>
    <row r="48" spans="2:13" s="37" customFormat="1" ht="19.5" customHeight="1">
      <c r="B48" s="63"/>
      <c r="C48" s="33"/>
      <c r="D48" s="33"/>
      <c r="E48" s="34"/>
      <c r="F48" s="33"/>
      <c r="G48" s="33"/>
      <c r="H48" s="33"/>
      <c r="I48" s="33"/>
      <c r="K48" s="38"/>
      <c r="M48"/>
    </row>
    <row r="49" spans="2:13" s="37" customFormat="1" ht="19.5" customHeight="1">
      <c r="B49" s="63"/>
      <c r="C49" s="33"/>
      <c r="D49" s="33"/>
      <c r="E49" s="34"/>
      <c r="F49" s="33"/>
      <c r="G49" s="33"/>
      <c r="H49" s="33"/>
      <c r="I49" s="33"/>
      <c r="K49" s="38"/>
      <c r="M49"/>
    </row>
    <row r="50" spans="2:13" s="37" customFormat="1" ht="19.5" customHeight="1">
      <c r="B50" s="63"/>
      <c r="C50" s="33"/>
      <c r="D50" s="33"/>
      <c r="E50" s="34"/>
      <c r="F50" s="33"/>
      <c r="G50" s="33"/>
      <c r="H50" s="33"/>
      <c r="I50" s="33"/>
      <c r="K50" s="38"/>
      <c r="M50"/>
    </row>
    <row r="51" spans="2:13" s="37" customFormat="1" ht="19.5" customHeight="1">
      <c r="B51" s="63"/>
      <c r="C51" s="33"/>
      <c r="D51" s="33"/>
      <c r="E51" s="34"/>
      <c r="F51" s="33"/>
      <c r="G51" s="33"/>
      <c r="H51" s="33"/>
      <c r="I51" s="33"/>
      <c r="K51" s="38"/>
      <c r="M51"/>
    </row>
    <row r="52" spans="2:13" s="37" customFormat="1" ht="19.5" customHeight="1">
      <c r="B52" s="63"/>
      <c r="C52" s="33"/>
      <c r="D52" s="33"/>
      <c r="E52" s="34"/>
      <c r="F52" s="33"/>
      <c r="G52" s="33"/>
      <c r="H52" s="33"/>
      <c r="I52" s="33"/>
      <c r="K52" s="38"/>
      <c r="M52"/>
    </row>
    <row r="53" spans="2:13" s="37" customFormat="1" ht="19.5" customHeight="1">
      <c r="B53" s="63"/>
      <c r="C53" s="33"/>
      <c r="D53" s="33"/>
      <c r="E53" s="34"/>
      <c r="F53" s="33"/>
      <c r="G53" s="33"/>
      <c r="H53" s="33"/>
      <c r="I53" s="33"/>
      <c r="K53" s="38"/>
      <c r="M53"/>
    </row>
    <row r="54" spans="2:13" s="37" customFormat="1" ht="19.5" customHeight="1">
      <c r="B54" s="63"/>
      <c r="C54" s="33"/>
      <c r="D54" s="33"/>
      <c r="E54" s="34"/>
      <c r="F54" s="33"/>
      <c r="G54" s="33"/>
      <c r="H54" s="33"/>
      <c r="I54" s="33"/>
      <c r="K54" s="38"/>
      <c r="M54"/>
    </row>
    <row r="55" spans="2:13" s="37" customFormat="1" ht="19.5" customHeight="1">
      <c r="B55" s="63"/>
      <c r="C55" s="33"/>
      <c r="D55" s="33"/>
      <c r="E55" s="34"/>
      <c r="F55" s="33"/>
      <c r="G55" s="33"/>
      <c r="H55" s="33"/>
      <c r="I55" s="33"/>
      <c r="K55" s="38"/>
      <c r="M55"/>
    </row>
    <row r="56" spans="2:13" s="37" customFormat="1" ht="19.5" customHeight="1">
      <c r="B56" s="63"/>
      <c r="C56" s="33"/>
      <c r="D56" s="33"/>
      <c r="E56" s="34"/>
      <c r="F56" s="33"/>
      <c r="G56" s="33"/>
      <c r="H56" s="33"/>
      <c r="I56" s="33"/>
      <c r="K56" s="38"/>
      <c r="M56"/>
    </row>
    <row r="57" spans="2:13" s="37" customFormat="1" ht="19.5" customHeight="1">
      <c r="B57" s="63"/>
      <c r="C57" s="33"/>
      <c r="D57" s="33"/>
      <c r="E57" s="34"/>
      <c r="F57" s="33"/>
      <c r="G57" s="33"/>
      <c r="H57" s="33"/>
      <c r="I57" s="33"/>
      <c r="K57" s="38"/>
      <c r="M57"/>
    </row>
    <row r="58" spans="2:13" s="37" customFormat="1" ht="19.5" customHeight="1">
      <c r="B58" s="63"/>
      <c r="C58" s="33"/>
      <c r="D58" s="33"/>
      <c r="E58" s="34"/>
      <c r="F58" s="33"/>
      <c r="G58" s="33"/>
      <c r="H58" s="33"/>
      <c r="I58" s="33"/>
      <c r="K58" s="38"/>
      <c r="M58"/>
    </row>
    <row r="59" spans="2:13" s="37" customFormat="1" ht="19.5" customHeight="1">
      <c r="B59" s="63"/>
      <c r="C59" s="33"/>
      <c r="D59" s="33"/>
      <c r="E59" s="34"/>
      <c r="F59" s="33"/>
      <c r="G59" s="33"/>
      <c r="H59" s="33"/>
      <c r="I59" s="33"/>
      <c r="K59" s="38"/>
      <c r="M59"/>
    </row>
    <row r="60" spans="2:13" s="37" customFormat="1" ht="19.5" customHeight="1">
      <c r="B60" s="63"/>
      <c r="C60" s="33"/>
      <c r="D60" s="33"/>
      <c r="E60" s="34"/>
      <c r="F60" s="33"/>
      <c r="G60" s="33"/>
      <c r="H60" s="33"/>
      <c r="I60" s="33"/>
      <c r="K60" s="38"/>
      <c r="M60"/>
    </row>
    <row r="61" spans="2:13" s="37" customFormat="1" ht="19.5" customHeight="1">
      <c r="B61" s="63"/>
      <c r="C61" s="33"/>
      <c r="D61" s="33"/>
      <c r="E61" s="34"/>
      <c r="F61" s="33"/>
      <c r="G61" s="33"/>
      <c r="H61" s="33"/>
      <c r="I61" s="33"/>
      <c r="K61" s="38"/>
      <c r="M61"/>
    </row>
    <row r="62" spans="2:13" s="37" customFormat="1" ht="19.5" customHeight="1">
      <c r="B62" s="63"/>
      <c r="C62" s="33"/>
      <c r="D62" s="33"/>
      <c r="E62" s="34"/>
      <c r="F62" s="33"/>
      <c r="G62" s="33"/>
      <c r="H62" s="33"/>
      <c r="I62" s="33"/>
      <c r="K62" s="38"/>
      <c r="M62"/>
    </row>
    <row r="63" spans="2:13" s="37" customFormat="1" ht="19.5" customHeight="1">
      <c r="B63" s="63"/>
      <c r="C63" s="33"/>
      <c r="D63" s="33"/>
      <c r="E63" s="34"/>
      <c r="F63" s="33"/>
      <c r="G63" s="33"/>
      <c r="H63" s="33"/>
      <c r="I63" s="33"/>
      <c r="K63" s="38"/>
      <c r="M63"/>
    </row>
    <row r="64" spans="2:13" s="37" customFormat="1" ht="19.5" customHeight="1">
      <c r="B64" s="63"/>
      <c r="C64" s="33"/>
      <c r="D64" s="33"/>
      <c r="E64" s="34"/>
      <c r="F64" s="33"/>
      <c r="G64" s="33"/>
      <c r="H64" s="33"/>
      <c r="I64" s="33"/>
      <c r="K64" s="38"/>
      <c r="M64"/>
    </row>
    <row r="65" spans="2:13" s="37" customFormat="1" ht="19.5" customHeight="1">
      <c r="B65" s="63"/>
      <c r="C65" s="33"/>
      <c r="D65" s="33"/>
      <c r="E65" s="34"/>
      <c r="F65" s="33"/>
      <c r="G65" s="33"/>
      <c r="H65" s="33"/>
      <c r="I65" s="33"/>
      <c r="K65" s="38"/>
      <c r="M65"/>
    </row>
    <row r="66" spans="2:13" s="37" customFormat="1" ht="19.5" customHeight="1">
      <c r="B66" s="63"/>
      <c r="C66" s="33"/>
      <c r="D66" s="33"/>
      <c r="E66" s="34"/>
      <c r="F66" s="33"/>
      <c r="G66" s="33"/>
      <c r="H66" s="33"/>
      <c r="I66" s="33"/>
      <c r="K66" s="38"/>
      <c r="M66"/>
    </row>
    <row r="67" spans="2:13" s="37" customFormat="1" ht="19.5" customHeight="1">
      <c r="B67" s="63"/>
      <c r="C67" s="33"/>
      <c r="D67" s="33"/>
      <c r="E67" s="34"/>
      <c r="F67" s="33"/>
      <c r="G67" s="33"/>
      <c r="H67" s="33"/>
      <c r="I67" s="33"/>
      <c r="K67" s="38"/>
      <c r="M67"/>
    </row>
    <row r="68" spans="2:13" s="37" customFormat="1" ht="19.5" customHeight="1">
      <c r="B68" s="63"/>
      <c r="C68" s="33"/>
      <c r="D68" s="33"/>
      <c r="E68" s="34"/>
      <c r="F68" s="33"/>
      <c r="G68" s="33"/>
      <c r="H68" s="33"/>
      <c r="I68" s="33"/>
      <c r="K68" s="38"/>
      <c r="M68"/>
    </row>
    <row r="69" spans="2:13" s="37" customFormat="1" ht="19.5" customHeight="1">
      <c r="B69" s="63"/>
      <c r="C69" s="33"/>
      <c r="D69" s="33"/>
      <c r="E69" s="34"/>
      <c r="F69" s="33"/>
      <c r="G69" s="33"/>
      <c r="H69" s="33"/>
      <c r="I69" s="33"/>
      <c r="K69" s="38"/>
      <c r="M69"/>
    </row>
    <row r="70" spans="2:13" s="37" customFormat="1" ht="19.5" customHeight="1">
      <c r="B70" s="63"/>
      <c r="C70" s="33"/>
      <c r="D70" s="33"/>
      <c r="E70" s="34"/>
      <c r="F70" s="33"/>
      <c r="G70" s="33"/>
      <c r="H70" s="33"/>
      <c r="I70" s="33"/>
      <c r="K70" s="38"/>
      <c r="M70"/>
    </row>
    <row r="71" spans="2:13" s="37" customFormat="1" ht="19.5" customHeight="1">
      <c r="B71" s="63"/>
      <c r="C71" s="33"/>
      <c r="D71" s="33"/>
      <c r="E71" s="34"/>
      <c r="F71" s="33"/>
      <c r="G71" s="33"/>
      <c r="H71" s="33"/>
      <c r="I71" s="33"/>
      <c r="K71" s="38"/>
      <c r="M71"/>
    </row>
    <row r="72" spans="2:13" s="37" customFormat="1" ht="19.5" customHeight="1">
      <c r="B72" s="63"/>
      <c r="C72" s="33"/>
      <c r="D72" s="33"/>
      <c r="E72" s="34"/>
      <c r="F72" s="33"/>
      <c r="G72" s="33"/>
      <c r="H72" s="33"/>
      <c r="I72" s="33"/>
      <c r="K72" s="38"/>
      <c r="M72"/>
    </row>
    <row r="73" spans="2:13" s="37" customFormat="1" ht="19.5" customHeight="1">
      <c r="B73" s="63"/>
      <c r="C73" s="33"/>
      <c r="D73" s="33"/>
      <c r="E73" s="34"/>
      <c r="F73" s="33"/>
      <c r="G73" s="33"/>
      <c r="H73" s="33"/>
      <c r="I73" s="33"/>
      <c r="K73" s="38"/>
      <c r="M73"/>
    </row>
    <row r="74" spans="2:13" s="37" customFormat="1" ht="19.5" customHeight="1">
      <c r="B74" s="63"/>
      <c r="C74" s="33"/>
      <c r="D74" s="33"/>
      <c r="E74" s="34"/>
      <c r="F74" s="33"/>
      <c r="G74" s="33"/>
      <c r="H74" s="33"/>
      <c r="I74" s="33"/>
      <c r="K74" s="38"/>
      <c r="M74"/>
    </row>
    <row r="75" spans="2:13" s="37" customFormat="1" ht="19.5" customHeight="1">
      <c r="B75" s="63"/>
      <c r="C75" s="33"/>
      <c r="D75" s="33"/>
      <c r="E75" s="34"/>
      <c r="F75" s="33"/>
      <c r="G75" s="33"/>
      <c r="H75" s="33"/>
      <c r="I75" s="33"/>
      <c r="K75" s="38"/>
      <c r="M75"/>
    </row>
    <row r="76" spans="2:13" s="37" customFormat="1" ht="19.5" customHeight="1">
      <c r="B76" s="63"/>
      <c r="C76" s="33"/>
      <c r="D76" s="33"/>
      <c r="E76" s="34"/>
      <c r="F76" s="33"/>
      <c r="G76" s="33"/>
      <c r="H76" s="33"/>
      <c r="I76" s="33"/>
      <c r="K76" s="38"/>
      <c r="M76"/>
    </row>
    <row r="77" spans="2:13" s="37" customFormat="1" ht="19.5" customHeight="1">
      <c r="B77" s="63"/>
      <c r="C77" s="33"/>
      <c r="D77" s="33"/>
      <c r="E77" s="34"/>
      <c r="F77" s="33"/>
      <c r="G77" s="33"/>
      <c r="H77" s="33"/>
      <c r="I77" s="33"/>
      <c r="K77" s="38"/>
      <c r="M77"/>
    </row>
    <row r="78" spans="2:13" s="37" customFormat="1" ht="19.5" customHeight="1">
      <c r="B78" s="63"/>
      <c r="C78" s="33"/>
      <c r="D78" s="33"/>
      <c r="E78" s="34"/>
      <c r="F78" s="33"/>
      <c r="G78" s="33"/>
      <c r="H78" s="33"/>
      <c r="I78" s="33"/>
      <c r="K78" s="38"/>
      <c r="M78"/>
    </row>
    <row r="79" spans="2:13" s="37" customFormat="1" ht="19.5" customHeight="1">
      <c r="B79" s="63"/>
      <c r="C79" s="33"/>
      <c r="D79" s="33"/>
      <c r="E79" s="34"/>
      <c r="F79" s="33"/>
      <c r="G79" s="33"/>
      <c r="H79" s="33"/>
      <c r="I79" s="33"/>
      <c r="K79" s="38"/>
      <c r="M79"/>
    </row>
    <row r="80" spans="2:13" s="37" customFormat="1" ht="19.5" customHeight="1">
      <c r="B80" s="63"/>
      <c r="C80" s="33"/>
      <c r="D80" s="33"/>
      <c r="E80" s="34"/>
      <c r="F80" s="33"/>
      <c r="G80" s="33"/>
      <c r="H80" s="33"/>
      <c r="I80" s="33"/>
      <c r="K80" s="38"/>
      <c r="M80"/>
    </row>
    <row r="81" spans="2:13" s="37" customFormat="1" ht="19.5" customHeight="1">
      <c r="B81" s="63"/>
      <c r="C81" s="33"/>
      <c r="D81" s="33"/>
      <c r="E81" s="34"/>
      <c r="F81" s="33"/>
      <c r="G81" s="33"/>
      <c r="H81" s="33"/>
      <c r="I81" s="33"/>
      <c r="K81" s="38"/>
      <c r="M81"/>
    </row>
    <row r="82" spans="2:13" s="37" customFormat="1" ht="19.5" customHeight="1">
      <c r="B82" s="63"/>
      <c r="C82" s="33"/>
      <c r="D82" s="33"/>
      <c r="E82" s="34"/>
      <c r="F82" s="33"/>
      <c r="G82" s="33"/>
      <c r="H82" s="33"/>
      <c r="I82" s="33"/>
      <c r="K82" s="38"/>
      <c r="M82"/>
    </row>
    <row r="83" spans="2:13" s="37" customFormat="1" ht="19.5" customHeight="1">
      <c r="B83" s="63"/>
      <c r="C83" s="33"/>
      <c r="D83" s="33"/>
      <c r="E83" s="34"/>
      <c r="F83" s="33"/>
      <c r="G83" s="33"/>
      <c r="H83" s="33"/>
      <c r="I83" s="33"/>
      <c r="K83" s="38"/>
      <c r="M83"/>
    </row>
    <row r="84" spans="2:13" s="37" customFormat="1" ht="19.5" customHeight="1">
      <c r="B84" s="63"/>
      <c r="C84" s="33"/>
      <c r="D84" s="33"/>
      <c r="E84" s="34"/>
      <c r="F84" s="33"/>
      <c r="G84" s="33"/>
      <c r="H84" s="33"/>
      <c r="I84" s="33"/>
      <c r="K84" s="38"/>
      <c r="M84"/>
    </row>
    <row r="85" spans="2:13" s="37" customFormat="1" ht="19.5" customHeight="1">
      <c r="B85" s="63"/>
      <c r="C85" s="33"/>
      <c r="D85" s="33"/>
      <c r="E85" s="34"/>
      <c r="F85" s="33"/>
      <c r="G85" s="33"/>
      <c r="H85" s="33"/>
      <c r="I85" s="33"/>
      <c r="K85" s="38"/>
      <c r="M85"/>
    </row>
    <row r="86" spans="2:13" s="37" customFormat="1" ht="19.5" customHeight="1">
      <c r="B86" s="63"/>
      <c r="C86" s="33"/>
      <c r="D86" s="33"/>
      <c r="E86" s="34"/>
      <c r="F86" s="33"/>
      <c r="G86" s="33"/>
      <c r="H86" s="33"/>
      <c r="I86" s="33"/>
      <c r="K86" s="38"/>
      <c r="M86"/>
    </row>
    <row r="87" spans="2:13" s="37" customFormat="1" ht="19.5" customHeight="1">
      <c r="B87" s="63"/>
      <c r="C87" s="33"/>
      <c r="D87" s="33"/>
      <c r="E87" s="34"/>
      <c r="F87" s="33"/>
      <c r="G87" s="33"/>
      <c r="H87" s="33"/>
      <c r="I87" s="33"/>
      <c r="K87" s="38"/>
      <c r="M87"/>
    </row>
    <row r="88" spans="2:13" s="37" customFormat="1" ht="19.5" customHeight="1">
      <c r="B88" s="63"/>
      <c r="C88" s="33"/>
      <c r="D88" s="33"/>
      <c r="E88" s="34"/>
      <c r="F88" s="33"/>
      <c r="G88" s="33"/>
      <c r="H88" s="33"/>
      <c r="I88" s="33"/>
      <c r="K88" s="38"/>
      <c r="M88"/>
    </row>
    <row r="89" spans="2:13" s="37" customFormat="1" ht="19.5" customHeight="1">
      <c r="B89" s="63"/>
      <c r="C89" s="33"/>
      <c r="D89" s="33"/>
      <c r="E89" s="34"/>
      <c r="F89" s="33"/>
      <c r="G89" s="33"/>
      <c r="H89" s="33"/>
      <c r="I89" s="33"/>
      <c r="K89" s="38"/>
      <c r="M89"/>
    </row>
    <row r="90" spans="2:13" s="37" customFormat="1" ht="19.5" customHeight="1">
      <c r="B90" s="63"/>
      <c r="C90" s="33"/>
      <c r="D90" s="33"/>
      <c r="E90" s="34"/>
      <c r="F90" s="33"/>
      <c r="G90" s="33"/>
      <c r="H90" s="33"/>
      <c r="I90" s="33"/>
      <c r="K90" s="38"/>
      <c r="M90"/>
    </row>
    <row r="91" spans="2:13" s="37" customFormat="1" ht="19.5" customHeight="1">
      <c r="B91" s="63"/>
      <c r="C91" s="33"/>
      <c r="D91" s="33"/>
      <c r="E91" s="34"/>
      <c r="F91" s="33"/>
      <c r="G91" s="33"/>
      <c r="H91" s="33"/>
      <c r="I91" s="33"/>
      <c r="K91" s="38"/>
      <c r="M91"/>
    </row>
    <row r="92" spans="2:13" s="37" customFormat="1" ht="19.5" customHeight="1">
      <c r="B92" s="63"/>
      <c r="C92" s="33"/>
      <c r="D92" s="33"/>
      <c r="E92" s="34"/>
      <c r="F92" s="33"/>
      <c r="G92" s="33"/>
      <c r="H92" s="33"/>
      <c r="I92" s="33"/>
      <c r="K92" s="38"/>
      <c r="M92"/>
    </row>
    <row r="93" spans="2:13" s="37" customFormat="1" ht="19.5" customHeight="1">
      <c r="B93" s="63"/>
      <c r="C93" s="33"/>
      <c r="D93" s="33"/>
      <c r="E93" s="34"/>
      <c r="F93" s="33"/>
      <c r="G93" s="33"/>
      <c r="H93" s="33"/>
      <c r="I93" s="33"/>
      <c r="K93" s="38"/>
      <c r="M93"/>
    </row>
    <row r="94" spans="2:13" s="37" customFormat="1" ht="19.5" customHeight="1">
      <c r="B94" s="63"/>
      <c r="C94" s="33"/>
      <c r="D94" s="33"/>
      <c r="E94" s="34"/>
      <c r="F94" s="33"/>
      <c r="G94" s="33"/>
      <c r="H94" s="33"/>
      <c r="I94" s="33"/>
      <c r="K94" s="38"/>
      <c r="M94"/>
    </row>
    <row r="95" spans="2:13" s="37" customFormat="1" ht="19.5" customHeight="1">
      <c r="B95" s="63"/>
      <c r="C95" s="33"/>
      <c r="D95" s="33"/>
      <c r="E95" s="34"/>
      <c r="F95" s="33"/>
      <c r="G95" s="33"/>
      <c r="H95" s="33"/>
      <c r="I95" s="33"/>
      <c r="K95" s="38"/>
      <c r="M95"/>
    </row>
    <row r="96" spans="2:13" s="37" customFormat="1" ht="19.5" customHeight="1">
      <c r="B96" s="63"/>
      <c r="C96" s="33"/>
      <c r="D96" s="33"/>
      <c r="E96" s="34"/>
      <c r="F96" s="33"/>
      <c r="G96" s="33"/>
      <c r="H96" s="33"/>
      <c r="I96" s="33"/>
      <c r="K96" s="38"/>
      <c r="M96"/>
    </row>
    <row r="97" spans="2:13" s="37" customFormat="1" ht="19.5" customHeight="1">
      <c r="B97" s="63"/>
      <c r="C97" s="33"/>
      <c r="D97" s="33"/>
      <c r="E97" s="34"/>
      <c r="F97" s="33"/>
      <c r="G97" s="33"/>
      <c r="H97" s="33"/>
      <c r="I97" s="33"/>
      <c r="K97" s="38"/>
      <c r="M97"/>
    </row>
    <row r="98" spans="2:13" s="37" customFormat="1" ht="19.5" customHeight="1">
      <c r="B98" s="63"/>
      <c r="C98" s="33"/>
      <c r="D98" s="33"/>
      <c r="E98" s="34"/>
      <c r="F98" s="33"/>
      <c r="G98" s="33"/>
      <c r="H98" s="33"/>
      <c r="I98" s="33"/>
      <c r="K98" s="38"/>
      <c r="M98"/>
    </row>
    <row r="99" spans="2:13" s="37" customFormat="1" ht="19.5" customHeight="1">
      <c r="B99" s="63"/>
      <c r="C99" s="33"/>
      <c r="D99" s="33"/>
      <c r="E99" s="34"/>
      <c r="F99" s="33"/>
      <c r="G99" s="33"/>
      <c r="H99" s="33"/>
      <c r="I99" s="33"/>
      <c r="K99" s="38"/>
      <c r="M99"/>
    </row>
    <row r="100" spans="2:13" s="37" customFormat="1" ht="19.5" customHeight="1">
      <c r="B100" s="63"/>
      <c r="C100" s="33"/>
      <c r="D100" s="33"/>
      <c r="E100" s="34"/>
      <c r="F100" s="33"/>
      <c r="G100" s="33"/>
      <c r="H100" s="33"/>
      <c r="I100" s="33"/>
      <c r="K100" s="38"/>
      <c r="M100"/>
    </row>
    <row r="101" spans="2:13" s="37" customFormat="1" ht="19.5" customHeight="1">
      <c r="B101" s="63"/>
      <c r="C101" s="33"/>
      <c r="D101" s="33"/>
      <c r="E101" s="34"/>
      <c r="F101" s="33"/>
      <c r="G101" s="33"/>
      <c r="H101" s="33"/>
      <c r="I101" s="33"/>
      <c r="K101" s="38"/>
      <c r="M101"/>
    </row>
    <row r="102" spans="2:13" s="37" customFormat="1" ht="19.5" customHeight="1">
      <c r="B102" s="63"/>
      <c r="C102" s="33"/>
      <c r="D102" s="33"/>
      <c r="E102" s="34"/>
      <c r="F102" s="33"/>
      <c r="G102" s="33"/>
      <c r="H102" s="33"/>
      <c r="I102" s="33"/>
      <c r="K102" s="38"/>
      <c r="M102"/>
    </row>
    <row r="103" spans="2:13" s="37" customFormat="1" ht="19.5" customHeight="1">
      <c r="B103" s="63"/>
      <c r="C103" s="33"/>
      <c r="D103" s="33"/>
      <c r="E103" s="34"/>
      <c r="F103" s="33"/>
      <c r="G103" s="33"/>
      <c r="H103" s="33"/>
      <c r="I103" s="33"/>
      <c r="K103" s="38"/>
      <c r="M103"/>
    </row>
    <row r="104" spans="2:13" s="37" customFormat="1" ht="19.5" customHeight="1">
      <c r="B104" s="63"/>
      <c r="C104" s="33"/>
      <c r="D104" s="33"/>
      <c r="E104" s="34"/>
      <c r="F104" s="33"/>
      <c r="G104" s="33"/>
      <c r="H104" s="33"/>
      <c r="I104" s="33"/>
      <c r="K104" s="38"/>
      <c r="M104"/>
    </row>
    <row r="105" spans="2:13" s="37" customFormat="1" ht="19.5" customHeight="1">
      <c r="B105" s="63"/>
      <c r="C105" s="33"/>
      <c r="D105" s="33"/>
      <c r="E105" s="34"/>
      <c r="F105" s="33"/>
      <c r="G105" s="33"/>
      <c r="H105" s="33"/>
      <c r="I105" s="33"/>
      <c r="K105" s="38"/>
      <c r="M105"/>
    </row>
    <row r="106" spans="2:13" s="37" customFormat="1" ht="19.5" customHeight="1">
      <c r="B106" s="63"/>
      <c r="C106" s="33"/>
      <c r="D106" s="33"/>
      <c r="E106" s="34"/>
      <c r="F106" s="33"/>
      <c r="G106" s="33"/>
      <c r="H106" s="33"/>
      <c r="I106" s="33"/>
      <c r="K106" s="38"/>
      <c r="M106"/>
    </row>
    <row r="107" spans="2:13" s="37" customFormat="1" ht="19.5" customHeight="1">
      <c r="B107" s="63"/>
      <c r="C107" s="33"/>
      <c r="D107" s="33"/>
      <c r="E107" s="34"/>
      <c r="F107" s="33"/>
      <c r="G107" s="33"/>
      <c r="H107" s="33"/>
      <c r="I107" s="33"/>
      <c r="K107" s="38"/>
      <c r="M107"/>
    </row>
    <row r="108" spans="2:13" s="37" customFormat="1" ht="19.5" customHeight="1">
      <c r="B108" s="63"/>
      <c r="C108" s="33"/>
      <c r="D108" s="33"/>
      <c r="E108" s="34"/>
      <c r="F108" s="33"/>
      <c r="G108" s="33"/>
      <c r="H108" s="33"/>
      <c r="I108" s="33"/>
      <c r="K108" s="38"/>
      <c r="M108"/>
    </row>
    <row r="109" spans="2:13" s="37" customFormat="1" ht="19.5" customHeight="1">
      <c r="B109" s="63"/>
      <c r="C109" s="33"/>
      <c r="D109" s="33"/>
      <c r="E109" s="34"/>
      <c r="F109" s="33"/>
      <c r="G109" s="33"/>
      <c r="H109" s="33"/>
      <c r="I109" s="33"/>
      <c r="K109" s="38"/>
      <c r="M109"/>
    </row>
    <row r="110" spans="2:13" s="37" customFormat="1" ht="19.5" customHeight="1">
      <c r="B110" s="63"/>
      <c r="C110" s="33"/>
      <c r="D110" s="33"/>
      <c r="E110" s="34"/>
      <c r="F110" s="33"/>
      <c r="G110" s="33"/>
      <c r="H110" s="33"/>
      <c r="I110" s="33"/>
      <c r="K110" s="38"/>
      <c r="M110"/>
    </row>
    <row r="111" spans="2:13" s="37" customFormat="1" ht="19.5" customHeight="1">
      <c r="B111" s="63"/>
      <c r="C111" s="33"/>
      <c r="D111" s="33"/>
      <c r="E111" s="34"/>
      <c r="F111" s="33"/>
      <c r="G111" s="33"/>
      <c r="H111" s="33"/>
      <c r="I111" s="33"/>
      <c r="K111" s="38"/>
      <c r="M111"/>
    </row>
    <row r="112" spans="2:13" s="37" customFormat="1" ht="19.5" customHeight="1">
      <c r="B112" s="63"/>
      <c r="C112" s="33"/>
      <c r="D112" s="33"/>
      <c r="E112" s="34"/>
      <c r="F112" s="33"/>
      <c r="G112" s="33"/>
      <c r="H112" s="33"/>
      <c r="I112" s="33"/>
      <c r="K112" s="38"/>
      <c r="M112"/>
    </row>
    <row r="113" spans="2:13" s="37" customFormat="1" ht="19.5" customHeight="1">
      <c r="B113" s="63"/>
      <c r="C113" s="33"/>
      <c r="D113" s="33"/>
      <c r="E113" s="34"/>
      <c r="F113" s="33"/>
      <c r="G113" s="33"/>
      <c r="H113" s="33"/>
      <c r="I113" s="33"/>
      <c r="K113" s="38"/>
      <c r="M113"/>
    </row>
    <row r="114" spans="2:13" s="37" customFormat="1" ht="19.5" customHeight="1">
      <c r="B114" s="63"/>
      <c r="C114" s="33"/>
      <c r="D114" s="33"/>
      <c r="E114" s="34"/>
      <c r="F114" s="33"/>
      <c r="G114" s="33"/>
      <c r="H114" s="33"/>
      <c r="I114" s="33"/>
      <c r="K114" s="38"/>
      <c r="M114"/>
    </row>
    <row r="115" spans="2:13" s="37" customFormat="1" ht="19.5" customHeight="1">
      <c r="B115" s="63"/>
      <c r="C115" s="33"/>
      <c r="D115" s="33"/>
      <c r="E115" s="34"/>
      <c r="F115" s="33"/>
      <c r="G115" s="33"/>
      <c r="H115" s="33"/>
      <c r="I115" s="33"/>
      <c r="K115" s="38"/>
      <c r="M115"/>
    </row>
    <row r="116" spans="2:13" s="37" customFormat="1" ht="19.5" customHeight="1">
      <c r="B116" s="63"/>
      <c r="C116" s="33"/>
      <c r="D116" s="33"/>
      <c r="E116" s="34"/>
      <c r="F116" s="33"/>
      <c r="G116" s="33"/>
      <c r="H116" s="33"/>
      <c r="I116" s="33"/>
      <c r="K116" s="38"/>
      <c r="M116"/>
    </row>
    <row r="117" spans="2:13" s="37" customFormat="1" ht="19.5" customHeight="1">
      <c r="B117" s="63"/>
      <c r="C117" s="33"/>
      <c r="D117" s="33"/>
      <c r="E117" s="34"/>
      <c r="F117" s="33"/>
      <c r="G117" s="33"/>
      <c r="H117" s="33"/>
      <c r="I117" s="33"/>
      <c r="K117" s="38"/>
      <c r="M117"/>
    </row>
    <row r="118" spans="2:13" s="37" customFormat="1" ht="19.5" customHeight="1">
      <c r="B118" s="63"/>
      <c r="C118" s="33"/>
      <c r="D118" s="33"/>
      <c r="E118" s="34"/>
      <c r="F118" s="33"/>
      <c r="G118" s="33"/>
      <c r="H118" s="33"/>
      <c r="I118" s="33"/>
      <c r="K118" s="38"/>
      <c r="M118"/>
    </row>
    <row r="119" spans="2:13" s="37" customFormat="1" ht="19.5" customHeight="1">
      <c r="B119" s="63"/>
      <c r="C119" s="33"/>
      <c r="D119" s="33"/>
      <c r="E119" s="34"/>
      <c r="F119" s="33"/>
      <c r="G119" s="33"/>
      <c r="H119" s="33"/>
      <c r="I119" s="33"/>
      <c r="K119" s="38"/>
      <c r="M119"/>
    </row>
    <row r="120" spans="2:13" s="37" customFormat="1" ht="19.5" customHeight="1">
      <c r="B120" s="63"/>
      <c r="C120" s="33"/>
      <c r="D120" s="33"/>
      <c r="E120" s="34"/>
      <c r="F120" s="33"/>
      <c r="G120" s="33"/>
      <c r="H120" s="33"/>
      <c r="I120" s="33"/>
      <c r="K120" s="38"/>
      <c r="M120"/>
    </row>
    <row r="121" spans="2:13" s="37" customFormat="1" ht="19.5" customHeight="1">
      <c r="B121" s="63"/>
      <c r="C121" s="33"/>
      <c r="D121" s="33"/>
      <c r="E121" s="34"/>
      <c r="F121" s="33"/>
      <c r="G121" s="33"/>
      <c r="H121" s="33"/>
      <c r="I121" s="33"/>
      <c r="K121" s="38"/>
      <c r="M121"/>
    </row>
    <row r="122" spans="2:13" s="37" customFormat="1" ht="19.5" customHeight="1">
      <c r="B122" s="63"/>
      <c r="C122" s="33"/>
      <c r="D122" s="33"/>
      <c r="E122" s="34"/>
      <c r="F122" s="33"/>
      <c r="G122" s="33"/>
      <c r="H122" s="33"/>
      <c r="I122" s="33"/>
      <c r="K122" s="38"/>
      <c r="M122"/>
    </row>
    <row r="123" spans="2:13" s="37" customFormat="1" ht="19.5" customHeight="1">
      <c r="B123" s="63"/>
      <c r="C123" s="33"/>
      <c r="D123" s="33"/>
      <c r="E123" s="34"/>
      <c r="F123" s="33"/>
      <c r="G123" s="33"/>
      <c r="H123" s="33"/>
      <c r="I123" s="33"/>
      <c r="K123" s="38"/>
      <c r="M123"/>
    </row>
    <row r="124" spans="2:13" s="37" customFormat="1" ht="19.5" customHeight="1">
      <c r="B124" s="63"/>
      <c r="C124" s="33"/>
      <c r="D124" s="33"/>
      <c r="E124" s="34"/>
      <c r="F124" s="33"/>
      <c r="G124" s="33"/>
      <c r="H124" s="33"/>
      <c r="I124" s="33"/>
      <c r="K124" s="38"/>
      <c r="M124"/>
    </row>
    <row r="125" spans="2:13" s="37" customFormat="1" ht="19.5" customHeight="1">
      <c r="B125" s="63"/>
      <c r="C125" s="33"/>
      <c r="D125" s="33"/>
      <c r="E125" s="34"/>
      <c r="F125" s="33"/>
      <c r="G125" s="33"/>
      <c r="H125" s="33"/>
      <c r="I125" s="33"/>
      <c r="K125" s="38"/>
      <c r="M125"/>
    </row>
    <row r="126" spans="2:13" s="37" customFormat="1" ht="19.5" customHeight="1">
      <c r="B126" s="63"/>
      <c r="C126" s="33"/>
      <c r="D126" s="33"/>
      <c r="E126" s="34"/>
      <c r="F126" s="33"/>
      <c r="G126" s="33"/>
      <c r="H126" s="33"/>
      <c r="I126" s="33"/>
      <c r="K126" s="38"/>
      <c r="M126"/>
    </row>
    <row r="127" spans="2:13" s="37" customFormat="1" ht="19.5" customHeight="1">
      <c r="B127" s="63"/>
      <c r="C127" s="33"/>
      <c r="D127" s="33"/>
      <c r="E127" s="34"/>
      <c r="F127" s="33"/>
      <c r="G127" s="33"/>
      <c r="H127" s="33"/>
      <c r="I127" s="33"/>
      <c r="K127" s="38"/>
      <c r="M127"/>
    </row>
    <row r="128" spans="2:13" s="37" customFormat="1" ht="19.5" customHeight="1">
      <c r="B128" s="63"/>
      <c r="C128" s="33"/>
      <c r="D128" s="33"/>
      <c r="E128" s="34"/>
      <c r="F128" s="33"/>
      <c r="G128" s="33"/>
      <c r="H128" s="33"/>
      <c r="I128" s="33"/>
      <c r="K128" s="38"/>
      <c r="M128"/>
    </row>
    <row r="129" spans="2:13" s="37" customFormat="1" ht="19.5" customHeight="1">
      <c r="B129" s="63"/>
      <c r="C129" s="33"/>
      <c r="D129" s="33"/>
      <c r="E129" s="34"/>
      <c r="F129" s="33"/>
      <c r="G129" s="33"/>
      <c r="H129" s="33"/>
      <c r="I129" s="33"/>
      <c r="K129" s="38"/>
      <c r="M129"/>
    </row>
    <row r="130" spans="2:13" s="37" customFormat="1" ht="19.5" customHeight="1">
      <c r="B130" s="63"/>
      <c r="C130" s="33"/>
      <c r="D130" s="33"/>
      <c r="E130" s="34"/>
      <c r="F130" s="33"/>
      <c r="G130" s="33"/>
      <c r="H130" s="33"/>
      <c r="I130" s="33"/>
      <c r="K130" s="38"/>
      <c r="M130"/>
    </row>
    <row r="131" spans="2:13" s="37" customFormat="1" ht="19.5" customHeight="1">
      <c r="B131" s="63"/>
      <c r="C131" s="33"/>
      <c r="D131" s="33"/>
      <c r="E131" s="34"/>
      <c r="F131" s="33"/>
      <c r="G131" s="33"/>
      <c r="H131" s="33"/>
      <c r="I131" s="33"/>
      <c r="K131" s="38"/>
      <c r="M131"/>
    </row>
    <row r="132" spans="2:13" s="37" customFormat="1" ht="19.5" customHeight="1">
      <c r="B132" s="63"/>
      <c r="C132" s="33"/>
      <c r="D132" s="33"/>
      <c r="E132" s="34"/>
      <c r="F132" s="33"/>
      <c r="G132" s="33"/>
      <c r="H132" s="33"/>
      <c r="I132" s="33"/>
      <c r="K132" s="38"/>
      <c r="M132"/>
    </row>
    <row r="133" spans="2:13" s="37" customFormat="1" ht="19.5" customHeight="1">
      <c r="B133" s="63"/>
      <c r="C133" s="33"/>
      <c r="D133" s="33"/>
      <c r="E133" s="34"/>
      <c r="F133" s="33"/>
      <c r="G133" s="33"/>
      <c r="H133" s="33"/>
      <c r="I133" s="33"/>
      <c r="K133" s="38"/>
      <c r="M133"/>
    </row>
    <row r="134" spans="2:13" s="37" customFormat="1" ht="19.5" customHeight="1">
      <c r="B134" s="63"/>
      <c r="C134" s="33"/>
      <c r="D134" s="33"/>
      <c r="E134" s="34"/>
      <c r="F134" s="33"/>
      <c r="G134" s="33"/>
      <c r="H134" s="33"/>
      <c r="I134" s="33"/>
      <c r="K134" s="38"/>
      <c r="M134"/>
    </row>
    <row r="135" spans="2:13" s="37" customFormat="1" ht="19.5" customHeight="1">
      <c r="B135" s="63"/>
      <c r="C135" s="33"/>
      <c r="D135" s="33"/>
      <c r="E135" s="34"/>
      <c r="F135" s="33"/>
      <c r="G135" s="33"/>
      <c r="H135" s="33"/>
      <c r="I135" s="33"/>
      <c r="K135" s="38"/>
      <c r="M135"/>
    </row>
    <row r="136" spans="2:13" s="37" customFormat="1" ht="19.5" customHeight="1">
      <c r="B136" s="63"/>
      <c r="C136" s="33"/>
      <c r="D136" s="33"/>
      <c r="E136" s="34"/>
      <c r="F136" s="33"/>
      <c r="G136" s="33"/>
      <c r="H136" s="33"/>
      <c r="I136" s="33"/>
      <c r="K136" s="38"/>
      <c r="M136"/>
    </row>
    <row r="137" spans="2:13" s="37" customFormat="1" ht="19.5" customHeight="1">
      <c r="B137" s="63"/>
      <c r="C137" s="33"/>
      <c r="D137" s="33"/>
      <c r="E137" s="34"/>
      <c r="F137" s="33"/>
      <c r="G137" s="33"/>
      <c r="H137" s="33"/>
      <c r="I137" s="33"/>
      <c r="K137" s="38"/>
      <c r="M137"/>
    </row>
    <row r="138" spans="2:13" s="37" customFormat="1" ht="19.5" customHeight="1">
      <c r="B138" s="63"/>
      <c r="C138" s="33"/>
      <c r="D138" s="33"/>
      <c r="E138" s="34"/>
      <c r="F138" s="33"/>
      <c r="G138" s="33"/>
      <c r="H138" s="33"/>
      <c r="I138" s="33"/>
      <c r="K138" s="38"/>
      <c r="M138"/>
    </row>
    <row r="139" spans="2:13" s="37" customFormat="1" ht="19.5" customHeight="1">
      <c r="B139" s="63"/>
      <c r="C139" s="33"/>
      <c r="D139" s="33"/>
      <c r="E139" s="34"/>
      <c r="F139" s="33"/>
      <c r="G139" s="33"/>
      <c r="H139" s="33"/>
      <c r="I139" s="33"/>
      <c r="K139" s="38"/>
      <c r="M139"/>
    </row>
    <row r="140" spans="2:13" s="37" customFormat="1" ht="19.5" customHeight="1">
      <c r="B140" s="63"/>
      <c r="C140" s="33"/>
      <c r="D140" s="33"/>
      <c r="E140" s="34"/>
      <c r="F140" s="33"/>
      <c r="G140" s="33"/>
      <c r="H140" s="33"/>
      <c r="I140" s="33"/>
      <c r="K140" s="38"/>
      <c r="M140"/>
    </row>
    <row r="141" spans="2:13" s="37" customFormat="1" ht="19.5" customHeight="1">
      <c r="B141" s="63"/>
      <c r="C141" s="33"/>
      <c r="D141" s="33"/>
      <c r="E141" s="34"/>
      <c r="F141" s="33"/>
      <c r="G141" s="33"/>
      <c r="H141" s="33"/>
      <c r="I141" s="33"/>
      <c r="K141" s="38"/>
      <c r="M141"/>
    </row>
    <row r="142" spans="2:13" s="37" customFormat="1" ht="19.5" customHeight="1">
      <c r="B142" s="63"/>
      <c r="C142" s="33"/>
      <c r="D142" s="33"/>
      <c r="E142" s="34"/>
      <c r="F142" s="33"/>
      <c r="G142" s="33"/>
      <c r="H142" s="33"/>
      <c r="I142" s="33"/>
      <c r="K142" s="38"/>
      <c r="M142"/>
    </row>
    <row r="143" spans="2:13" s="37" customFormat="1" ht="19.5" customHeight="1">
      <c r="B143" s="63"/>
      <c r="C143" s="33"/>
      <c r="D143" s="33"/>
      <c r="E143" s="34"/>
      <c r="F143" s="33"/>
      <c r="G143" s="33"/>
      <c r="H143" s="33"/>
      <c r="I143" s="33"/>
      <c r="K143" s="38"/>
      <c r="M143"/>
    </row>
    <row r="144" spans="2:13" s="37" customFormat="1" ht="19.5" customHeight="1">
      <c r="B144" s="63"/>
      <c r="C144" s="33"/>
      <c r="D144" s="33"/>
      <c r="E144" s="34"/>
      <c r="F144" s="33"/>
      <c r="G144" s="33"/>
      <c r="H144" s="33"/>
      <c r="I144" s="33"/>
      <c r="K144" s="38"/>
      <c r="M144"/>
    </row>
    <row r="145" spans="2:13" s="37" customFormat="1" ht="19.5" customHeight="1">
      <c r="B145" s="63"/>
      <c r="C145" s="33"/>
      <c r="D145" s="33"/>
      <c r="E145" s="34"/>
      <c r="F145" s="33"/>
      <c r="G145" s="33"/>
      <c r="H145" s="33"/>
      <c r="I145" s="33"/>
      <c r="K145" s="38"/>
      <c r="M145"/>
    </row>
    <row r="146" spans="2:13" s="37" customFormat="1" ht="19.5" customHeight="1">
      <c r="B146" s="63"/>
      <c r="C146" s="33"/>
      <c r="D146" s="33"/>
      <c r="E146" s="34"/>
      <c r="F146" s="33"/>
      <c r="G146" s="33"/>
      <c r="H146" s="33"/>
      <c r="I146" s="33"/>
      <c r="K146" s="38"/>
      <c r="M146"/>
    </row>
    <row r="147" spans="2:13" s="37" customFormat="1" ht="19.5" customHeight="1">
      <c r="B147" s="63"/>
      <c r="C147" s="33"/>
      <c r="D147" s="33"/>
      <c r="E147" s="34"/>
      <c r="F147" s="33"/>
      <c r="G147" s="33"/>
      <c r="H147" s="33"/>
      <c r="I147" s="33"/>
      <c r="K147" s="38"/>
      <c r="M147"/>
    </row>
    <row r="148" spans="2:13" s="37" customFormat="1" ht="19.5" customHeight="1">
      <c r="B148" s="63"/>
      <c r="C148" s="33"/>
      <c r="D148" s="33"/>
      <c r="E148" s="34"/>
      <c r="F148" s="33"/>
      <c r="G148" s="33"/>
      <c r="H148" s="33"/>
      <c r="I148" s="33"/>
      <c r="K148" s="38"/>
      <c r="M148"/>
    </row>
    <row r="149" spans="2:13" s="37" customFormat="1" ht="19.5" customHeight="1">
      <c r="B149" s="63"/>
      <c r="C149" s="33"/>
      <c r="D149" s="33"/>
      <c r="E149" s="34"/>
      <c r="F149" s="33"/>
      <c r="G149" s="33"/>
      <c r="H149" s="33"/>
      <c r="I149" s="33"/>
      <c r="K149" s="38"/>
      <c r="M149"/>
    </row>
    <row r="150" spans="2:13" s="37" customFormat="1" ht="19.5" customHeight="1">
      <c r="B150" s="63"/>
      <c r="C150" s="33"/>
      <c r="D150" s="33"/>
      <c r="E150" s="34"/>
      <c r="F150" s="33"/>
      <c r="G150" s="33"/>
      <c r="H150" s="33"/>
      <c r="I150" s="33"/>
      <c r="K150" s="38"/>
      <c r="M150"/>
    </row>
    <row r="151" spans="2:13" s="37" customFormat="1" ht="19.5" customHeight="1">
      <c r="B151" s="63"/>
      <c r="C151" s="33"/>
      <c r="D151" s="33"/>
      <c r="E151" s="34"/>
      <c r="F151" s="33"/>
      <c r="G151" s="33"/>
      <c r="H151" s="33"/>
      <c r="I151" s="33"/>
      <c r="K151" s="38"/>
      <c r="M151"/>
    </row>
    <row r="152" spans="2:13" s="37" customFormat="1" ht="19.5" customHeight="1">
      <c r="B152" s="63"/>
      <c r="C152" s="33"/>
      <c r="D152" s="33"/>
      <c r="E152" s="34"/>
      <c r="F152" s="33"/>
      <c r="G152" s="33"/>
      <c r="H152" s="33"/>
      <c r="I152" s="33"/>
      <c r="K152" s="38"/>
      <c r="M152"/>
    </row>
    <row r="153" spans="2:13" s="37" customFormat="1" ht="19.5" customHeight="1">
      <c r="B153" s="63"/>
      <c r="C153" s="33"/>
      <c r="D153" s="33"/>
      <c r="E153" s="34"/>
      <c r="F153" s="33"/>
      <c r="G153" s="33"/>
      <c r="H153" s="33"/>
      <c r="I153" s="33"/>
      <c r="K153" s="38"/>
      <c r="M153"/>
    </row>
    <row r="154" spans="2:13" s="37" customFormat="1" ht="19.5" customHeight="1">
      <c r="B154" s="63"/>
      <c r="C154" s="33"/>
      <c r="D154" s="33"/>
      <c r="E154" s="34"/>
      <c r="F154" s="33"/>
      <c r="G154" s="33"/>
      <c r="H154" s="33"/>
      <c r="I154" s="33"/>
      <c r="K154" s="38"/>
      <c r="M154"/>
    </row>
    <row r="155" spans="2:13" s="37" customFormat="1" ht="19.5" customHeight="1">
      <c r="B155" s="63"/>
      <c r="C155" s="33"/>
      <c r="D155" s="33"/>
      <c r="E155" s="34"/>
      <c r="F155" s="33"/>
      <c r="G155" s="33"/>
      <c r="H155" s="33"/>
      <c r="I155" s="33"/>
      <c r="K155" s="38"/>
      <c r="M155"/>
    </row>
    <row r="156" spans="2:13" s="37" customFormat="1" ht="19.5" customHeight="1">
      <c r="B156" s="63"/>
      <c r="C156" s="33"/>
      <c r="D156" s="33"/>
      <c r="E156" s="34"/>
      <c r="F156" s="33"/>
      <c r="G156" s="33"/>
      <c r="H156" s="33"/>
      <c r="I156" s="33"/>
      <c r="K156" s="38"/>
      <c r="M156"/>
    </row>
    <row r="157" spans="2:13" s="37" customFormat="1" ht="19.5" customHeight="1">
      <c r="B157" s="63"/>
      <c r="C157" s="33"/>
      <c r="D157" s="33"/>
      <c r="E157" s="34"/>
      <c r="F157" s="33"/>
      <c r="G157" s="33"/>
      <c r="H157" s="33"/>
      <c r="I157" s="33"/>
      <c r="K157" s="38"/>
      <c r="M157"/>
    </row>
    <row r="158" spans="2:13" s="37" customFormat="1" ht="19.5" customHeight="1">
      <c r="B158" s="63"/>
      <c r="C158" s="33"/>
      <c r="D158" s="33"/>
      <c r="E158" s="34"/>
      <c r="F158" s="33"/>
      <c r="G158" s="33"/>
      <c r="H158" s="33"/>
      <c r="I158" s="33"/>
      <c r="K158" s="38"/>
      <c r="M158"/>
    </row>
    <row r="159" spans="2:13" s="37" customFormat="1" ht="19.5" customHeight="1">
      <c r="B159" s="63"/>
      <c r="C159" s="33"/>
      <c r="D159" s="33"/>
      <c r="E159" s="34"/>
      <c r="F159" s="33"/>
      <c r="G159" s="33"/>
      <c r="H159" s="33"/>
      <c r="I159" s="33"/>
      <c r="K159" s="38"/>
      <c r="M159"/>
    </row>
    <row r="160" spans="2:13" s="37" customFormat="1" ht="19.5" customHeight="1">
      <c r="B160" s="63"/>
      <c r="C160" s="33"/>
      <c r="D160" s="33"/>
      <c r="E160" s="34"/>
      <c r="F160" s="33"/>
      <c r="G160" s="33"/>
      <c r="H160" s="33"/>
      <c r="I160" s="33"/>
      <c r="K160" s="38"/>
      <c r="M160"/>
    </row>
    <row r="161" spans="2:13" s="37" customFormat="1" ht="19.5" customHeight="1">
      <c r="B161" s="63"/>
      <c r="C161" s="33"/>
      <c r="D161" s="33"/>
      <c r="E161" s="34"/>
      <c r="F161" s="33"/>
      <c r="G161" s="33"/>
      <c r="H161" s="33"/>
      <c r="I161" s="33"/>
      <c r="K161" s="38"/>
      <c r="M161"/>
    </row>
    <row r="162" spans="2:13" s="37" customFormat="1" ht="19.5" customHeight="1">
      <c r="B162" s="63"/>
      <c r="C162" s="33"/>
      <c r="D162" s="33"/>
      <c r="E162" s="34"/>
      <c r="F162" s="33"/>
      <c r="G162" s="33"/>
      <c r="H162" s="33"/>
      <c r="I162" s="33"/>
      <c r="K162" s="38"/>
      <c r="M162"/>
    </row>
    <row r="163" spans="2:13" s="37" customFormat="1" ht="19.5" customHeight="1">
      <c r="B163" s="63"/>
      <c r="C163" s="33"/>
      <c r="D163" s="33"/>
      <c r="E163" s="34"/>
      <c r="F163" s="33"/>
      <c r="G163" s="33"/>
      <c r="H163" s="33"/>
      <c r="I163" s="33"/>
      <c r="K163" s="38"/>
      <c r="M163"/>
    </row>
    <row r="164" spans="2:13" s="37" customFormat="1" ht="19.5" customHeight="1">
      <c r="B164" s="63"/>
      <c r="C164" s="33"/>
      <c r="D164" s="33"/>
      <c r="E164" s="34"/>
      <c r="F164" s="33"/>
      <c r="G164" s="33"/>
      <c r="H164" s="33"/>
      <c r="I164" s="33"/>
      <c r="K164" s="38"/>
      <c r="M164"/>
    </row>
    <row r="165" spans="2:13" s="37" customFormat="1" ht="19.5" customHeight="1">
      <c r="B165" s="63"/>
      <c r="C165" s="33"/>
      <c r="D165" s="33"/>
      <c r="E165" s="34"/>
      <c r="F165" s="33"/>
      <c r="G165" s="33"/>
      <c r="H165" s="33"/>
      <c r="I165" s="33"/>
      <c r="K165" s="38"/>
      <c r="M165"/>
    </row>
    <row r="166" spans="2:13" s="37" customFormat="1" ht="19.5" customHeight="1">
      <c r="B166" s="63"/>
      <c r="C166" s="33"/>
      <c r="D166" s="33"/>
      <c r="E166" s="34"/>
      <c r="F166" s="33"/>
      <c r="G166" s="33"/>
      <c r="H166" s="33"/>
      <c r="I166" s="33"/>
      <c r="K166" s="38"/>
      <c r="M166"/>
    </row>
    <row r="167" spans="2:13" s="37" customFormat="1" ht="19.5" customHeight="1">
      <c r="B167" s="63"/>
      <c r="C167" s="33"/>
      <c r="D167" s="33"/>
      <c r="E167" s="34"/>
      <c r="F167" s="33"/>
      <c r="G167" s="33"/>
      <c r="H167" s="33"/>
      <c r="I167" s="33"/>
      <c r="K167" s="38"/>
      <c r="M167"/>
    </row>
    <row r="168" spans="2:13" s="37" customFormat="1" ht="19.5" customHeight="1">
      <c r="B168" s="63"/>
      <c r="C168" s="33"/>
      <c r="D168" s="33"/>
      <c r="E168" s="34"/>
      <c r="F168" s="33"/>
      <c r="G168" s="33"/>
      <c r="H168" s="33"/>
      <c r="I168" s="33"/>
      <c r="K168" s="38"/>
      <c r="M168"/>
    </row>
    <row r="169" spans="2:13" s="37" customFormat="1" ht="19.5" customHeight="1">
      <c r="B169" s="63"/>
      <c r="C169" s="33"/>
      <c r="D169" s="33"/>
      <c r="E169" s="34"/>
      <c r="F169" s="33"/>
      <c r="G169" s="33"/>
      <c r="H169" s="33"/>
      <c r="I169" s="33"/>
      <c r="K169" s="38"/>
      <c r="M169"/>
    </row>
    <row r="170" spans="2:13" s="37" customFormat="1" ht="19.5" customHeight="1">
      <c r="B170" s="63"/>
      <c r="C170" s="33"/>
      <c r="D170" s="33"/>
      <c r="E170" s="34"/>
      <c r="F170" s="33"/>
      <c r="G170" s="33"/>
      <c r="H170" s="33"/>
      <c r="I170" s="33"/>
      <c r="K170" s="38"/>
      <c r="M170"/>
    </row>
    <row r="171" spans="2:13" s="37" customFormat="1" ht="19.5" customHeight="1">
      <c r="B171" s="63"/>
      <c r="C171" s="33"/>
      <c r="D171" s="33"/>
      <c r="E171" s="34"/>
      <c r="F171" s="33"/>
      <c r="G171" s="33"/>
      <c r="H171" s="33"/>
      <c r="I171" s="33"/>
      <c r="K171" s="38"/>
      <c r="M171"/>
    </row>
    <row r="172" spans="2:13" s="37" customFormat="1" ht="19.5" customHeight="1">
      <c r="B172" s="63"/>
      <c r="C172" s="33"/>
      <c r="D172" s="33"/>
      <c r="E172" s="34"/>
      <c r="F172" s="33"/>
      <c r="G172" s="33"/>
      <c r="H172" s="33"/>
      <c r="I172" s="33"/>
      <c r="K172" s="38"/>
      <c r="M172"/>
    </row>
    <row r="173" spans="2:13" s="37" customFormat="1" ht="19.5" customHeight="1">
      <c r="B173" s="63"/>
      <c r="C173" s="33"/>
      <c r="D173" s="33"/>
      <c r="E173" s="34"/>
      <c r="F173" s="33"/>
      <c r="G173" s="33"/>
      <c r="H173" s="33"/>
      <c r="I173" s="33"/>
      <c r="K173" s="38"/>
      <c r="M173"/>
    </row>
    <row r="174" spans="2:13" s="37" customFormat="1" ht="19.5" customHeight="1">
      <c r="B174" s="63"/>
      <c r="C174" s="33"/>
      <c r="D174" s="33"/>
      <c r="E174" s="34"/>
      <c r="F174" s="33"/>
      <c r="G174" s="33"/>
      <c r="H174" s="33"/>
      <c r="I174" s="33"/>
      <c r="K174" s="38"/>
      <c r="M174"/>
    </row>
    <row r="175" spans="2:13" s="37" customFormat="1" ht="19.5" customHeight="1">
      <c r="B175" s="63"/>
      <c r="C175" s="33"/>
      <c r="D175" s="33"/>
      <c r="E175" s="34"/>
      <c r="F175" s="33"/>
      <c r="G175" s="33"/>
      <c r="H175" s="33"/>
      <c r="I175" s="33"/>
      <c r="K175" s="38"/>
      <c r="M175"/>
    </row>
    <row r="176" spans="2:13" s="37" customFormat="1" ht="19.5" customHeight="1">
      <c r="B176" s="63"/>
      <c r="C176" s="33"/>
      <c r="D176" s="33"/>
      <c r="E176" s="34"/>
      <c r="F176" s="33"/>
      <c r="G176" s="33"/>
      <c r="H176" s="33"/>
      <c r="I176" s="33"/>
      <c r="K176" s="38"/>
      <c r="M176"/>
    </row>
    <row r="177" spans="2:13" s="37" customFormat="1" ht="19.5" customHeight="1">
      <c r="B177" s="63"/>
      <c r="C177" s="33"/>
      <c r="D177" s="33"/>
      <c r="E177" s="34"/>
      <c r="F177" s="33"/>
      <c r="G177" s="33"/>
      <c r="H177" s="33"/>
      <c r="I177" s="33"/>
      <c r="K177" s="38"/>
      <c r="M177"/>
    </row>
    <row r="178" spans="2:13" s="37" customFormat="1" ht="19.5" customHeight="1">
      <c r="B178" s="63"/>
      <c r="C178" s="33"/>
      <c r="D178" s="33"/>
      <c r="E178" s="34"/>
      <c r="F178" s="33"/>
      <c r="G178" s="33"/>
      <c r="H178" s="33"/>
      <c r="I178" s="33"/>
      <c r="K178" s="38"/>
      <c r="M178"/>
    </row>
    <row r="179" spans="2:13" s="37" customFormat="1" ht="19.5" customHeight="1">
      <c r="B179" s="63"/>
      <c r="C179" s="33"/>
      <c r="D179" s="33"/>
      <c r="E179" s="34"/>
      <c r="F179" s="33"/>
      <c r="G179" s="33"/>
      <c r="H179" s="33"/>
      <c r="I179" s="33"/>
      <c r="K179" s="38"/>
      <c r="M179"/>
    </row>
    <row r="180" spans="2:13" s="37" customFormat="1" ht="19.5" customHeight="1">
      <c r="B180" s="63"/>
      <c r="C180" s="33"/>
      <c r="D180" s="33"/>
      <c r="E180" s="34"/>
      <c r="F180" s="33"/>
      <c r="G180" s="33"/>
      <c r="H180" s="33"/>
      <c r="I180" s="33"/>
      <c r="K180" s="38"/>
      <c r="M180"/>
    </row>
    <row r="181" spans="2:13" s="37" customFormat="1" ht="19.5" customHeight="1">
      <c r="B181" s="63"/>
      <c r="C181" s="33"/>
      <c r="D181" s="33"/>
      <c r="E181" s="34"/>
      <c r="F181" s="33"/>
      <c r="G181" s="33"/>
      <c r="H181" s="33"/>
      <c r="I181" s="33"/>
      <c r="K181" s="38"/>
      <c r="M181"/>
    </row>
    <row r="182" spans="2:13" s="37" customFormat="1" ht="19.5" customHeight="1">
      <c r="B182" s="63"/>
      <c r="C182" s="33"/>
      <c r="D182" s="33"/>
      <c r="E182" s="34"/>
      <c r="F182" s="33"/>
      <c r="G182" s="33"/>
      <c r="H182" s="33"/>
      <c r="I182" s="33"/>
      <c r="K182" s="38"/>
      <c r="M182"/>
    </row>
    <row r="183" spans="2:13" s="37" customFormat="1" ht="19.5" customHeight="1">
      <c r="B183" s="63"/>
      <c r="C183" s="33"/>
      <c r="D183" s="33"/>
      <c r="E183" s="34"/>
      <c r="F183" s="33"/>
      <c r="G183" s="33"/>
      <c r="H183" s="33"/>
      <c r="I183" s="33"/>
      <c r="K183" s="38"/>
      <c r="M183"/>
    </row>
    <row r="184" spans="2:13" s="37" customFormat="1" ht="19.5" customHeight="1">
      <c r="B184" s="63"/>
      <c r="C184" s="33"/>
      <c r="D184" s="33"/>
      <c r="E184" s="34"/>
      <c r="F184" s="33"/>
      <c r="G184" s="33"/>
      <c r="H184" s="33"/>
      <c r="I184" s="33"/>
      <c r="K184" s="38"/>
      <c r="M184"/>
    </row>
    <row r="185" spans="2:13" s="37" customFormat="1" ht="19.5" customHeight="1">
      <c r="B185" s="63"/>
      <c r="C185" s="33"/>
      <c r="D185" s="33"/>
      <c r="E185" s="34"/>
      <c r="F185" s="33"/>
      <c r="G185" s="33"/>
      <c r="H185" s="33"/>
      <c r="I185" s="33"/>
      <c r="K185" s="38"/>
      <c r="M185"/>
    </row>
    <row r="186" spans="2:13" s="37" customFormat="1" ht="19.5" customHeight="1">
      <c r="B186" s="63"/>
      <c r="C186" s="33"/>
      <c r="D186" s="33"/>
      <c r="E186" s="34"/>
      <c r="F186" s="33"/>
      <c r="G186" s="33"/>
      <c r="H186" s="33"/>
      <c r="I186" s="33"/>
      <c r="K186" s="38"/>
      <c r="M186"/>
    </row>
    <row r="187" spans="2:13" s="37" customFormat="1" ht="19.5" customHeight="1">
      <c r="B187" s="63"/>
      <c r="C187" s="33"/>
      <c r="D187" s="33"/>
      <c r="E187" s="34"/>
      <c r="F187" s="33"/>
      <c r="G187" s="33"/>
      <c r="H187" s="33"/>
      <c r="I187" s="33"/>
      <c r="K187" s="38"/>
      <c r="M187"/>
    </row>
    <row r="188" spans="2:13" s="37" customFormat="1" ht="19.5" customHeight="1">
      <c r="B188" s="63"/>
      <c r="C188" s="33"/>
      <c r="D188" s="33"/>
      <c r="E188" s="34"/>
      <c r="F188" s="33"/>
      <c r="G188" s="33"/>
      <c r="H188" s="33"/>
      <c r="I188" s="33"/>
      <c r="K188" s="38"/>
      <c r="M188"/>
    </row>
    <row r="189" spans="2:13" s="37" customFormat="1" ht="19.5" customHeight="1">
      <c r="B189" s="63"/>
      <c r="C189" s="33"/>
      <c r="D189" s="33"/>
      <c r="E189" s="34"/>
      <c r="F189" s="33"/>
      <c r="G189" s="33"/>
      <c r="H189" s="33"/>
      <c r="I189" s="33"/>
      <c r="K189" s="38"/>
      <c r="M189"/>
    </row>
    <row r="190" spans="2:13" s="37" customFormat="1" ht="19.5" customHeight="1">
      <c r="B190" s="63"/>
      <c r="C190" s="33"/>
      <c r="D190" s="33"/>
      <c r="E190" s="34"/>
      <c r="F190" s="33"/>
      <c r="G190" s="33"/>
      <c r="H190" s="33"/>
      <c r="I190" s="33"/>
      <c r="K190" s="38"/>
      <c r="M190"/>
    </row>
    <row r="191" spans="2:13" s="37" customFormat="1" ht="19.5" customHeight="1">
      <c r="B191" s="63"/>
      <c r="C191" s="33"/>
      <c r="D191" s="33"/>
      <c r="E191" s="34"/>
      <c r="F191" s="33"/>
      <c r="G191" s="33"/>
      <c r="H191" s="33"/>
      <c r="I191" s="33"/>
      <c r="K191" s="38"/>
      <c r="M191"/>
    </row>
    <row r="192" spans="2:13" s="37" customFormat="1" ht="19.5" customHeight="1">
      <c r="B192" s="63"/>
      <c r="C192" s="33"/>
      <c r="D192" s="33"/>
      <c r="E192" s="34"/>
      <c r="F192" s="33"/>
      <c r="G192" s="33"/>
      <c r="H192" s="33"/>
      <c r="I192" s="33"/>
      <c r="K192" s="38"/>
      <c r="M192"/>
    </row>
    <row r="193" spans="2:13" s="37" customFormat="1" ht="19.5" customHeight="1">
      <c r="B193" s="63"/>
      <c r="C193" s="33"/>
      <c r="D193" s="33"/>
      <c r="E193" s="34"/>
      <c r="F193" s="33"/>
      <c r="G193" s="33"/>
      <c r="H193" s="33"/>
      <c r="I193" s="33"/>
      <c r="K193" s="38"/>
      <c r="M193"/>
    </row>
    <row r="194" spans="2:13" s="37" customFormat="1" ht="19.5" customHeight="1">
      <c r="B194" s="63"/>
      <c r="C194" s="33"/>
      <c r="D194" s="33"/>
      <c r="E194" s="34"/>
      <c r="F194" s="33"/>
      <c r="G194" s="33"/>
      <c r="H194" s="33"/>
      <c r="I194" s="33"/>
      <c r="K194" s="38"/>
      <c r="M194"/>
    </row>
    <row r="195" spans="2:13" s="37" customFormat="1" ht="19.5" customHeight="1">
      <c r="B195" s="63"/>
      <c r="C195" s="33"/>
      <c r="D195" s="33"/>
      <c r="E195" s="34"/>
      <c r="F195" s="33"/>
      <c r="G195" s="33"/>
      <c r="H195" s="33"/>
      <c r="I195" s="33"/>
      <c r="K195" s="38"/>
      <c r="M195"/>
    </row>
    <row r="196" spans="2:13" s="37" customFormat="1" ht="19.5" customHeight="1">
      <c r="B196" s="63"/>
      <c r="C196" s="33"/>
      <c r="D196" s="33"/>
      <c r="E196" s="34"/>
      <c r="F196" s="33"/>
      <c r="G196" s="33"/>
      <c r="H196" s="33"/>
      <c r="I196" s="33"/>
      <c r="K196" s="38"/>
      <c r="M196"/>
    </row>
    <row r="197" spans="2:13" s="37" customFormat="1" ht="19.5" customHeight="1">
      <c r="B197" s="63"/>
      <c r="C197" s="33"/>
      <c r="D197" s="33"/>
      <c r="E197" s="34"/>
      <c r="F197" s="33"/>
      <c r="G197" s="33"/>
      <c r="H197" s="33"/>
      <c r="I197" s="33"/>
      <c r="K197" s="38"/>
      <c r="M197"/>
    </row>
    <row r="198" spans="2:13" s="37" customFormat="1" ht="19.5" customHeight="1">
      <c r="B198" s="63"/>
      <c r="C198" s="33"/>
      <c r="D198" s="33"/>
      <c r="E198" s="34"/>
      <c r="F198" s="33"/>
      <c r="G198" s="33"/>
      <c r="H198" s="33"/>
      <c r="I198" s="33"/>
      <c r="K198" s="38"/>
      <c r="M198"/>
    </row>
    <row r="199" spans="2:13" s="37" customFormat="1" ht="19.5" customHeight="1">
      <c r="B199" s="63"/>
      <c r="C199" s="33"/>
      <c r="D199" s="33"/>
      <c r="E199" s="34"/>
      <c r="F199" s="33"/>
      <c r="G199" s="33"/>
      <c r="H199" s="33"/>
      <c r="I199" s="33"/>
      <c r="K199" s="38"/>
      <c r="M199"/>
    </row>
    <row r="200" spans="2:13" s="37" customFormat="1" ht="19.5" customHeight="1">
      <c r="B200" s="63"/>
      <c r="C200" s="33"/>
      <c r="D200" s="33"/>
      <c r="E200" s="34"/>
      <c r="F200" s="33"/>
      <c r="G200" s="33"/>
      <c r="H200" s="33"/>
      <c r="I200" s="33"/>
      <c r="K200" s="38"/>
      <c r="M200"/>
    </row>
    <row r="201" spans="2:13" s="37" customFormat="1" ht="19.5" customHeight="1">
      <c r="B201" s="63"/>
      <c r="C201" s="33"/>
      <c r="D201" s="33"/>
      <c r="E201" s="34"/>
      <c r="F201" s="33"/>
      <c r="G201" s="33"/>
      <c r="H201" s="33"/>
      <c r="I201" s="33"/>
      <c r="K201" s="38"/>
      <c r="M201"/>
    </row>
    <row r="202" spans="2:13" s="37" customFormat="1" ht="19.5" customHeight="1">
      <c r="B202" s="63"/>
      <c r="C202" s="33"/>
      <c r="D202" s="33"/>
      <c r="E202" s="34"/>
      <c r="F202" s="33"/>
      <c r="G202" s="33"/>
      <c r="H202" s="33"/>
      <c r="I202" s="33"/>
      <c r="K202" s="38"/>
      <c r="M202"/>
    </row>
    <row r="203" spans="2:13" s="37" customFormat="1" ht="19.5" customHeight="1">
      <c r="B203" s="63"/>
      <c r="C203" s="33"/>
      <c r="D203" s="33"/>
      <c r="E203" s="34"/>
      <c r="F203" s="33"/>
      <c r="G203" s="33"/>
      <c r="H203" s="33"/>
      <c r="I203" s="33"/>
      <c r="K203" s="38"/>
      <c r="M203"/>
    </row>
    <row r="204" spans="2:13" s="37" customFormat="1" ht="19.5" customHeight="1">
      <c r="B204" s="63"/>
      <c r="C204" s="33"/>
      <c r="D204" s="33"/>
      <c r="E204" s="34"/>
      <c r="F204" s="33"/>
      <c r="G204" s="33"/>
      <c r="H204" s="33"/>
      <c r="I204" s="33"/>
      <c r="K204" s="38"/>
      <c r="M204"/>
    </row>
    <row r="205" spans="2:13" s="37" customFormat="1" ht="19.5" customHeight="1">
      <c r="B205" s="63"/>
      <c r="C205" s="33"/>
      <c r="D205" s="33"/>
      <c r="E205" s="34"/>
      <c r="F205" s="33"/>
      <c r="G205" s="33"/>
      <c r="H205" s="33"/>
      <c r="I205" s="33"/>
      <c r="K205" s="38"/>
      <c r="M205"/>
    </row>
    <row r="206" spans="2:13" s="37" customFormat="1" ht="19.5" customHeight="1">
      <c r="B206" s="63"/>
      <c r="C206" s="33"/>
      <c r="D206" s="33"/>
      <c r="E206" s="34"/>
      <c r="F206" s="33"/>
      <c r="G206" s="33"/>
      <c r="H206" s="33"/>
      <c r="I206" s="33"/>
      <c r="K206" s="38"/>
      <c r="M206"/>
    </row>
    <row r="207" spans="2:13" s="37" customFormat="1" ht="19.5" customHeight="1">
      <c r="B207" s="63"/>
      <c r="C207" s="33"/>
      <c r="D207" s="33"/>
      <c r="E207" s="34"/>
      <c r="F207" s="33"/>
      <c r="G207" s="33"/>
      <c r="H207" s="33"/>
      <c r="I207" s="33"/>
      <c r="K207" s="38"/>
      <c r="M207"/>
    </row>
    <row r="208" spans="2:13" s="37" customFormat="1" ht="19.5" customHeight="1">
      <c r="B208" s="63"/>
      <c r="C208" s="33"/>
      <c r="D208" s="33"/>
      <c r="E208" s="34"/>
      <c r="F208" s="33"/>
      <c r="G208" s="33"/>
      <c r="H208" s="33"/>
      <c r="I208" s="33"/>
      <c r="K208" s="38"/>
      <c r="M208"/>
    </row>
    <row r="209" spans="2:13" s="37" customFormat="1" ht="19.5" customHeight="1">
      <c r="B209" s="63"/>
      <c r="C209" s="33"/>
      <c r="D209" s="33"/>
      <c r="E209" s="34"/>
      <c r="F209" s="33"/>
      <c r="G209" s="33"/>
      <c r="H209" s="33"/>
      <c r="I209" s="33"/>
      <c r="K209" s="38"/>
      <c r="M209"/>
    </row>
    <row r="210" spans="2:13" s="37" customFormat="1" ht="19.5" customHeight="1">
      <c r="B210" s="63"/>
      <c r="C210" s="33"/>
      <c r="D210" s="33"/>
      <c r="E210" s="34"/>
      <c r="F210" s="33"/>
      <c r="G210" s="33"/>
      <c r="H210" s="33"/>
      <c r="I210" s="33"/>
      <c r="K210" s="38"/>
      <c r="M210"/>
    </row>
    <row r="211" spans="2:13" s="37" customFormat="1" ht="19.5" customHeight="1">
      <c r="B211" s="63"/>
      <c r="C211" s="33"/>
      <c r="D211" s="33"/>
      <c r="E211" s="34"/>
      <c r="F211" s="33"/>
      <c r="G211" s="33"/>
      <c r="H211" s="33"/>
      <c r="I211" s="33"/>
      <c r="K211" s="38"/>
      <c r="M211"/>
    </row>
    <row r="212" spans="2:13" s="37" customFormat="1" ht="19.5" customHeight="1">
      <c r="B212" s="63"/>
      <c r="C212" s="33"/>
      <c r="D212" s="33"/>
      <c r="E212" s="34"/>
      <c r="F212" s="33"/>
      <c r="G212" s="33"/>
      <c r="H212" s="33"/>
      <c r="I212" s="33"/>
      <c r="K212" s="38"/>
      <c r="M212"/>
    </row>
    <row r="213" spans="2:13" s="37" customFormat="1" ht="19.5" customHeight="1">
      <c r="B213" s="63"/>
      <c r="C213" s="33"/>
      <c r="D213" s="33"/>
      <c r="E213" s="34"/>
      <c r="F213" s="33"/>
      <c r="G213" s="33"/>
      <c r="H213" s="33"/>
      <c r="I213" s="33"/>
      <c r="K213" s="38"/>
      <c r="M213"/>
    </row>
    <row r="214" spans="2:13" s="37" customFormat="1" ht="19.5" customHeight="1">
      <c r="B214" s="63"/>
      <c r="C214" s="33"/>
      <c r="D214" s="33"/>
      <c r="E214" s="34"/>
      <c r="F214" s="33"/>
      <c r="G214" s="33"/>
      <c r="H214" s="33"/>
      <c r="I214" s="33"/>
      <c r="K214" s="38"/>
      <c r="M214"/>
    </row>
    <row r="215" spans="2:13" s="37" customFormat="1" ht="19.5" customHeight="1">
      <c r="B215" s="63"/>
      <c r="C215" s="33"/>
      <c r="D215" s="33"/>
      <c r="E215" s="34"/>
      <c r="F215" s="33"/>
      <c r="G215" s="33"/>
      <c r="H215" s="33"/>
      <c r="I215" s="33"/>
      <c r="K215" s="38"/>
      <c r="M215"/>
    </row>
    <row r="216" spans="2:13" s="37" customFormat="1" ht="19.5" customHeight="1">
      <c r="B216" s="63"/>
      <c r="C216" s="33"/>
      <c r="D216" s="33"/>
      <c r="E216" s="34"/>
      <c r="F216" s="33"/>
      <c r="G216" s="33"/>
      <c r="H216" s="33"/>
      <c r="I216" s="33"/>
      <c r="K216" s="38"/>
      <c r="M216"/>
    </row>
    <row r="217" spans="2:13" s="37" customFormat="1" ht="19.5" customHeight="1">
      <c r="B217" s="63"/>
      <c r="C217" s="33"/>
      <c r="D217" s="33"/>
      <c r="E217" s="34"/>
      <c r="F217" s="33"/>
      <c r="G217" s="33"/>
      <c r="H217" s="33"/>
      <c r="I217" s="33"/>
      <c r="K217" s="38"/>
      <c r="M217"/>
    </row>
    <row r="218" spans="2:13" s="37" customFormat="1" ht="19.5" customHeight="1">
      <c r="B218" s="63"/>
      <c r="C218" s="33"/>
      <c r="D218" s="33"/>
      <c r="E218" s="34"/>
      <c r="F218" s="33"/>
      <c r="G218" s="33"/>
      <c r="H218" s="33"/>
      <c r="I218" s="33"/>
      <c r="K218" s="38"/>
      <c r="M218"/>
    </row>
    <row r="219" spans="2:13" s="37" customFormat="1" ht="19.5" customHeight="1">
      <c r="B219" s="63"/>
      <c r="C219" s="33"/>
      <c r="D219" s="33"/>
      <c r="E219" s="34"/>
      <c r="F219" s="33"/>
      <c r="G219" s="33"/>
      <c r="H219" s="33"/>
      <c r="I219" s="33"/>
      <c r="K219" s="38"/>
      <c r="M219"/>
    </row>
    <row r="220" spans="2:13" s="37" customFormat="1" ht="19.5" customHeight="1">
      <c r="B220" s="63"/>
      <c r="C220" s="33"/>
      <c r="D220" s="33"/>
      <c r="E220" s="34"/>
      <c r="F220" s="33"/>
      <c r="G220" s="33"/>
      <c r="H220" s="33"/>
      <c r="I220" s="33"/>
      <c r="K220" s="38"/>
      <c r="M220"/>
    </row>
    <row r="221" spans="2:13" s="37" customFormat="1" ht="19.5" customHeight="1">
      <c r="B221" s="63"/>
      <c r="C221" s="33"/>
      <c r="D221" s="33"/>
      <c r="E221" s="34"/>
      <c r="F221" s="33"/>
      <c r="G221" s="33"/>
      <c r="H221" s="33"/>
      <c r="I221" s="33"/>
      <c r="K221" s="38"/>
      <c r="M221"/>
    </row>
    <row r="222" spans="2:13" s="37" customFormat="1" ht="19.5" customHeight="1">
      <c r="B222" s="63"/>
      <c r="C222" s="33"/>
      <c r="D222" s="33"/>
      <c r="E222" s="34"/>
      <c r="F222" s="33"/>
      <c r="G222" s="33"/>
      <c r="H222" s="33"/>
      <c r="I222" s="33"/>
      <c r="K222" s="38"/>
      <c r="M222"/>
    </row>
    <row r="223" spans="2:13" s="37" customFormat="1" ht="19.5" customHeight="1">
      <c r="B223" s="63"/>
      <c r="C223" s="33"/>
      <c r="D223" s="33"/>
      <c r="E223" s="34"/>
      <c r="F223" s="33"/>
      <c r="G223" s="33"/>
      <c r="H223" s="33"/>
      <c r="I223" s="33"/>
      <c r="K223" s="38"/>
      <c r="M223"/>
    </row>
    <row r="224" spans="2:13" s="37" customFormat="1" ht="19.5" customHeight="1">
      <c r="B224" s="63"/>
      <c r="C224" s="33"/>
      <c r="D224" s="33"/>
      <c r="E224" s="34"/>
      <c r="F224" s="33"/>
      <c r="G224" s="33"/>
      <c r="H224" s="33"/>
      <c r="I224" s="33"/>
      <c r="K224" s="38"/>
      <c r="M224"/>
    </row>
    <row r="225" spans="2:13" s="37" customFormat="1" ht="19.5" customHeight="1">
      <c r="B225" s="63"/>
      <c r="C225" s="33"/>
      <c r="D225" s="33"/>
      <c r="E225" s="34"/>
      <c r="F225" s="33"/>
      <c r="G225" s="33"/>
      <c r="H225" s="33"/>
      <c r="I225" s="33"/>
      <c r="K225" s="38"/>
      <c r="M225"/>
    </row>
    <row r="226" spans="2:13" s="37" customFormat="1" ht="19.5" customHeight="1">
      <c r="B226" s="63"/>
      <c r="C226" s="33"/>
      <c r="D226" s="33"/>
      <c r="E226" s="34"/>
      <c r="F226" s="33"/>
      <c r="G226" s="33"/>
      <c r="H226" s="33"/>
      <c r="I226" s="33"/>
      <c r="K226" s="38"/>
      <c r="M226"/>
    </row>
    <row r="227" spans="2:13" s="37" customFormat="1" ht="19.5" customHeight="1">
      <c r="B227" s="63"/>
      <c r="C227" s="33"/>
      <c r="D227" s="33"/>
      <c r="E227" s="34"/>
      <c r="F227" s="33"/>
      <c r="G227" s="33"/>
      <c r="H227" s="33"/>
      <c r="I227" s="33"/>
      <c r="K227" s="38"/>
      <c r="M227"/>
    </row>
    <row r="228" spans="2:13" s="37" customFormat="1" ht="19.5" customHeight="1">
      <c r="B228" s="63"/>
      <c r="C228" s="33"/>
      <c r="D228" s="33"/>
      <c r="E228" s="34"/>
      <c r="F228" s="33"/>
      <c r="G228" s="33"/>
      <c r="H228" s="33"/>
      <c r="I228" s="33"/>
      <c r="K228" s="38"/>
      <c r="M228"/>
    </row>
    <row r="229" spans="2:13" s="37" customFormat="1" ht="19.5" customHeight="1">
      <c r="B229" s="63"/>
      <c r="C229" s="33"/>
      <c r="D229" s="33"/>
      <c r="E229" s="34"/>
      <c r="F229" s="33"/>
      <c r="G229" s="33"/>
      <c r="H229" s="33"/>
      <c r="I229" s="33"/>
      <c r="K229" s="38"/>
      <c r="M229"/>
    </row>
    <row r="230" spans="2:13" s="37" customFormat="1" ht="19.5" customHeight="1">
      <c r="B230" s="63"/>
      <c r="C230" s="33"/>
      <c r="D230" s="33"/>
      <c r="E230" s="34"/>
      <c r="F230" s="33"/>
      <c r="G230" s="33"/>
      <c r="H230" s="33"/>
      <c r="I230" s="33"/>
      <c r="K230" s="38"/>
      <c r="M230"/>
    </row>
    <row r="231" spans="2:13" s="37" customFormat="1" ht="19.5" customHeight="1">
      <c r="B231" s="63"/>
      <c r="C231" s="33"/>
      <c r="D231" s="33"/>
      <c r="E231" s="34"/>
      <c r="F231" s="33"/>
      <c r="G231" s="33"/>
      <c r="H231" s="33"/>
      <c r="I231" s="33"/>
      <c r="K231" s="38"/>
      <c r="M231"/>
    </row>
    <row r="232" spans="2:13" s="37" customFormat="1" ht="19.5" customHeight="1">
      <c r="B232" s="63"/>
      <c r="C232" s="33"/>
      <c r="D232" s="33"/>
      <c r="E232" s="34"/>
      <c r="F232" s="33"/>
      <c r="G232" s="33"/>
      <c r="H232" s="33"/>
      <c r="I232" s="33"/>
      <c r="K232" s="38"/>
      <c r="M232"/>
    </row>
    <row r="233" spans="2:13" s="37" customFormat="1" ht="19.5" customHeight="1">
      <c r="B233" s="63"/>
      <c r="C233" s="33"/>
      <c r="D233" s="33"/>
      <c r="E233" s="34"/>
      <c r="F233" s="33"/>
      <c r="G233" s="33"/>
      <c r="H233" s="33"/>
      <c r="I233" s="33"/>
      <c r="K233" s="38"/>
      <c r="M233"/>
    </row>
    <row r="234" spans="2:13" s="37" customFormat="1" ht="19.5" customHeight="1">
      <c r="B234" s="63"/>
      <c r="C234" s="33"/>
      <c r="D234" s="33"/>
      <c r="E234" s="34"/>
      <c r="F234" s="33"/>
      <c r="G234" s="33"/>
      <c r="H234" s="33"/>
      <c r="I234" s="33"/>
      <c r="K234" s="38"/>
      <c r="M234"/>
    </row>
    <row r="235" spans="2:13" s="37" customFormat="1" ht="19.5" customHeight="1">
      <c r="B235" s="63"/>
      <c r="C235" s="33"/>
      <c r="D235" s="33"/>
      <c r="E235" s="34"/>
      <c r="F235" s="33"/>
      <c r="G235" s="33"/>
      <c r="H235" s="33"/>
      <c r="I235" s="33"/>
      <c r="K235" s="38"/>
      <c r="M235"/>
    </row>
    <row r="236" spans="2:13" s="37" customFormat="1" ht="19.5" customHeight="1">
      <c r="B236" s="63"/>
      <c r="C236" s="33"/>
      <c r="D236" s="33"/>
      <c r="E236" s="34"/>
      <c r="F236" s="33"/>
      <c r="G236" s="33"/>
      <c r="H236" s="33"/>
      <c r="I236" s="33"/>
      <c r="K236" s="38"/>
      <c r="M236"/>
    </row>
    <row r="237" spans="2:13" s="37" customFormat="1" ht="19.5" customHeight="1">
      <c r="B237" s="63"/>
      <c r="C237" s="33"/>
      <c r="D237" s="33"/>
      <c r="E237" s="34"/>
      <c r="F237" s="33"/>
      <c r="G237" s="33"/>
      <c r="H237" s="33"/>
      <c r="I237" s="33"/>
      <c r="K237" s="38"/>
      <c r="M237"/>
    </row>
    <row r="238" spans="2:13" s="37" customFormat="1" ht="19.5" customHeight="1">
      <c r="B238" s="63"/>
      <c r="C238" s="33"/>
      <c r="D238" s="33"/>
      <c r="E238" s="34"/>
      <c r="F238" s="33"/>
      <c r="G238" s="33"/>
      <c r="H238" s="33"/>
      <c r="I238" s="33"/>
      <c r="K238" s="38"/>
      <c r="M238"/>
    </row>
    <row r="239" spans="2:13" s="37" customFormat="1" ht="19.5" customHeight="1">
      <c r="B239" s="63"/>
      <c r="C239" s="33"/>
      <c r="D239" s="33"/>
      <c r="E239" s="34"/>
      <c r="F239" s="33"/>
      <c r="G239" s="33"/>
      <c r="H239" s="33"/>
      <c r="I239" s="33"/>
      <c r="K239" s="38"/>
      <c r="M239"/>
    </row>
    <row r="240" spans="2:13" s="37" customFormat="1" ht="19.5" customHeight="1">
      <c r="B240" s="63"/>
      <c r="C240" s="33"/>
      <c r="D240" s="33"/>
      <c r="E240" s="34"/>
      <c r="F240" s="33"/>
      <c r="G240" s="33"/>
      <c r="H240" s="33"/>
      <c r="I240" s="33"/>
      <c r="K240" s="38"/>
      <c r="M240"/>
    </row>
    <row r="241" spans="2:13" s="37" customFormat="1" ht="19.5" customHeight="1">
      <c r="B241" s="63"/>
      <c r="C241" s="33"/>
      <c r="D241" s="33"/>
      <c r="E241" s="34"/>
      <c r="F241" s="33"/>
      <c r="G241" s="33"/>
      <c r="H241" s="33"/>
      <c r="I241" s="33"/>
      <c r="K241" s="38"/>
      <c r="M241"/>
    </row>
    <row r="242" spans="2:13" s="37" customFormat="1" ht="19.5" customHeight="1">
      <c r="B242" s="63"/>
      <c r="C242" s="33"/>
      <c r="D242" s="33"/>
      <c r="E242" s="34"/>
      <c r="F242" s="33"/>
      <c r="G242" s="33"/>
      <c r="H242" s="33"/>
      <c r="I242" s="33"/>
      <c r="K242" s="38"/>
      <c r="M242"/>
    </row>
    <row r="243" spans="2:13" s="37" customFormat="1" ht="19.5" customHeight="1">
      <c r="B243" s="63"/>
      <c r="C243" s="33"/>
      <c r="D243" s="33"/>
      <c r="E243" s="34"/>
      <c r="F243" s="33"/>
      <c r="G243" s="33"/>
      <c r="H243" s="33"/>
      <c r="I243" s="33"/>
      <c r="K243" s="38"/>
      <c r="M243"/>
    </row>
    <row r="244" spans="2:13" s="37" customFormat="1" ht="19.5" customHeight="1">
      <c r="B244" s="63"/>
      <c r="C244" s="33"/>
      <c r="D244" s="33"/>
      <c r="E244" s="34"/>
      <c r="F244" s="33"/>
      <c r="G244" s="33"/>
      <c r="H244" s="33"/>
      <c r="I244" s="33"/>
      <c r="K244" s="38"/>
      <c r="M244"/>
    </row>
    <row r="245" spans="2:13" s="37" customFormat="1" ht="19.5" customHeight="1">
      <c r="B245" s="63"/>
      <c r="C245" s="33"/>
      <c r="D245" s="33"/>
      <c r="E245" s="34"/>
      <c r="F245" s="33"/>
      <c r="G245" s="33"/>
      <c r="H245" s="33"/>
      <c r="I245" s="33"/>
      <c r="K245" s="38"/>
      <c r="M245"/>
    </row>
    <row r="246" spans="2:13" s="37" customFormat="1" ht="19.5" customHeight="1">
      <c r="B246" s="63"/>
      <c r="C246" s="33"/>
      <c r="D246" s="33"/>
      <c r="E246" s="34"/>
      <c r="F246" s="33"/>
      <c r="G246" s="33"/>
      <c r="H246" s="33"/>
      <c r="I246" s="33"/>
      <c r="K246" s="38"/>
      <c r="M246"/>
    </row>
    <row r="247" spans="2:13" s="37" customFormat="1" ht="19.5" customHeight="1">
      <c r="B247" s="63"/>
      <c r="C247" s="33"/>
      <c r="D247" s="33"/>
      <c r="E247" s="34"/>
      <c r="F247" s="33"/>
      <c r="G247" s="33"/>
      <c r="H247" s="33"/>
      <c r="I247" s="33"/>
      <c r="K247" s="38"/>
      <c r="M247"/>
    </row>
    <row r="248" spans="2:13" s="37" customFormat="1" ht="19.5" customHeight="1">
      <c r="B248" s="63"/>
      <c r="C248" s="33"/>
      <c r="D248" s="33"/>
      <c r="E248" s="34"/>
      <c r="F248" s="33"/>
      <c r="G248" s="33"/>
      <c r="H248" s="33"/>
      <c r="I248" s="33"/>
      <c r="K248" s="38"/>
      <c r="M248"/>
    </row>
    <row r="249" spans="2:13" s="37" customFormat="1" ht="19.5" customHeight="1">
      <c r="B249" s="63"/>
      <c r="C249" s="33"/>
      <c r="D249" s="33"/>
      <c r="E249" s="34"/>
      <c r="F249" s="33"/>
      <c r="G249" s="33"/>
      <c r="H249" s="33"/>
      <c r="I249" s="33"/>
      <c r="K249" s="38"/>
      <c r="M249"/>
    </row>
    <row r="250" spans="2:13" s="37" customFormat="1" ht="19.5" customHeight="1">
      <c r="B250" s="63"/>
      <c r="C250" s="33"/>
      <c r="D250" s="33"/>
      <c r="E250" s="34"/>
      <c r="F250" s="33"/>
      <c r="G250" s="33"/>
      <c r="H250" s="33"/>
      <c r="I250" s="33"/>
      <c r="K250" s="38"/>
      <c r="M250"/>
    </row>
    <row r="251" spans="1:109" s="142" customFormat="1" ht="19.5" customHeight="1" thickBot="1">
      <c r="A251" s="37"/>
      <c r="B251" s="63"/>
      <c r="C251" s="33"/>
      <c r="D251" s="33"/>
      <c r="E251" s="34"/>
      <c r="F251" s="33"/>
      <c r="G251" s="33"/>
      <c r="H251" s="33"/>
      <c r="I251" s="33"/>
      <c r="J251" s="37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</row>
    <row r="252" spans="2:9" ht="19.5" customHeight="1" thickTop="1">
      <c r="B252" s="63"/>
      <c r="C252" s="33"/>
      <c r="D252" s="33"/>
      <c r="E252" s="34"/>
      <c r="F252" s="33"/>
      <c r="G252" s="33"/>
      <c r="H252" s="33"/>
      <c r="I252" s="33"/>
    </row>
    <row r="253" spans="2:9" ht="19.5" customHeight="1">
      <c r="B253" s="63"/>
      <c r="C253" s="33"/>
      <c r="D253" s="33"/>
      <c r="E253" s="34"/>
      <c r="F253" s="33"/>
      <c r="G253" s="33"/>
      <c r="H253" s="33"/>
      <c r="I253" s="33"/>
    </row>
    <row r="254" spans="2:9" ht="19.5" customHeight="1">
      <c r="B254" s="63"/>
      <c r="C254" s="33"/>
      <c r="D254" s="33"/>
      <c r="E254" s="34"/>
      <c r="F254" s="33"/>
      <c r="G254" s="33"/>
      <c r="H254" s="33"/>
      <c r="I254" s="33"/>
    </row>
    <row r="255" spans="3:9" ht="54.75" customHeight="1">
      <c r="C255" s="37"/>
      <c r="D255" s="37"/>
      <c r="E255" s="38"/>
      <c r="F255" s="37"/>
      <c r="G255" s="37"/>
      <c r="H255" s="37"/>
      <c r="I255" s="37"/>
    </row>
    <row r="256" spans="3:9" ht="23.25" customHeight="1" thickBot="1">
      <c r="C256" s="37"/>
      <c r="D256" s="37"/>
      <c r="E256" s="38"/>
      <c r="F256" s="37"/>
      <c r="G256" s="37"/>
      <c r="H256" s="37"/>
      <c r="I256" s="37"/>
    </row>
    <row r="257" spans="3:9" ht="14.25" customHeight="1" thickTop="1">
      <c r="C257" s="28"/>
      <c r="D257" s="29"/>
      <c r="E257" s="30"/>
      <c r="F257" s="29"/>
      <c r="G257" s="29"/>
      <c r="H257" s="29"/>
      <c r="I257" s="31"/>
    </row>
    <row r="258" spans="3:9" ht="14.25" customHeight="1">
      <c r="C258" s="32"/>
      <c r="D258" s="33"/>
      <c r="E258" s="34"/>
      <c r="F258" s="33"/>
      <c r="G258" s="33"/>
      <c r="H258" s="33"/>
      <c r="I258" s="35"/>
    </row>
    <row r="259" spans="3:9" ht="14.25" customHeight="1">
      <c r="C259" s="32"/>
      <c r="D259" s="33"/>
      <c r="E259" s="34"/>
      <c r="F259" s="33"/>
      <c r="G259" s="33"/>
      <c r="H259" s="33"/>
      <c r="I259" s="35"/>
    </row>
    <row r="260" spans="3:9" ht="14.25" customHeight="1">
      <c r="C260" s="32"/>
      <c r="D260" s="33"/>
      <c r="E260" s="34"/>
      <c r="F260" s="33"/>
      <c r="G260" s="33"/>
      <c r="H260" s="33"/>
      <c r="I260" s="36"/>
    </row>
    <row r="261" spans="3:9" ht="14.25" customHeight="1">
      <c r="C261" s="32"/>
      <c r="D261" s="33"/>
      <c r="E261" s="34"/>
      <c r="F261" s="33"/>
      <c r="G261" s="33"/>
      <c r="H261" s="33"/>
      <c r="I261" s="36"/>
    </row>
    <row r="262" spans="3:9" ht="14.25" customHeight="1" thickBot="1">
      <c r="C262" s="39"/>
      <c r="D262" s="40"/>
      <c r="E262" s="41"/>
      <c r="F262" s="40"/>
      <c r="G262" s="40"/>
      <c r="H262" s="40"/>
      <c r="I262" s="42"/>
    </row>
    <row r="263" spans="3:9" ht="25.5" customHeight="1" thickBot="1" thickTop="1">
      <c r="C263" s="43" t="s">
        <v>35</v>
      </c>
      <c r="D263" s="43" t="s">
        <v>36</v>
      </c>
      <c r="E263" s="44"/>
      <c r="F263" s="43" t="s">
        <v>37</v>
      </c>
      <c r="G263" s="43"/>
      <c r="H263" s="43"/>
      <c r="I263" s="43" t="s">
        <v>38</v>
      </c>
    </row>
    <row r="264" spans="3:9" ht="22.5" customHeight="1" thickTop="1">
      <c r="C264" s="45"/>
      <c r="D264" s="46"/>
      <c r="E264" s="47" t="s">
        <v>14</v>
      </c>
      <c r="F264" s="48"/>
      <c r="G264" s="48"/>
      <c r="H264" s="48"/>
      <c r="I264" s="45"/>
    </row>
    <row r="265" spans="3:9" ht="22.5" customHeight="1">
      <c r="C265" s="45"/>
      <c r="D265" s="46"/>
      <c r="E265" s="47"/>
      <c r="F265" s="48"/>
      <c r="G265" s="48"/>
      <c r="H265" s="48"/>
      <c r="I265" s="45"/>
    </row>
    <row r="266" spans="3:9" ht="22.5" customHeight="1">
      <c r="C266" s="45"/>
      <c r="D266" s="46"/>
      <c r="E266" s="47"/>
      <c r="F266" s="48"/>
      <c r="G266" s="48"/>
      <c r="H266" s="48"/>
      <c r="I266" s="45"/>
    </row>
    <row r="267" spans="3:9" ht="22.5" customHeight="1">
      <c r="C267" s="45"/>
      <c r="D267" s="46"/>
      <c r="E267" s="47"/>
      <c r="F267" s="48"/>
      <c r="G267" s="48"/>
      <c r="H267" s="48"/>
      <c r="I267" s="45"/>
    </row>
    <row r="268" spans="3:9" ht="22.5" customHeight="1">
      <c r="C268" s="49"/>
      <c r="D268" s="50"/>
      <c r="E268" s="51" t="s">
        <v>14</v>
      </c>
      <c r="F268" s="52"/>
      <c r="G268" s="52"/>
      <c r="H268" s="52"/>
      <c r="I268" s="49"/>
    </row>
    <row r="269" spans="3:9" ht="22.5" customHeight="1">
      <c r="C269" s="53"/>
      <c r="D269" s="54"/>
      <c r="E269" s="55" t="s">
        <v>14</v>
      </c>
      <c r="F269" s="56"/>
      <c r="G269" s="56"/>
      <c r="H269" s="56"/>
      <c r="I269" s="53"/>
    </row>
    <row r="270" spans="3:9" ht="22.5" customHeight="1">
      <c r="C270" s="53"/>
      <c r="D270" s="54"/>
      <c r="E270" s="55" t="s">
        <v>14</v>
      </c>
      <c r="F270" s="56"/>
      <c r="G270" s="56"/>
      <c r="H270" s="56"/>
      <c r="I270" s="53"/>
    </row>
    <row r="271" spans="3:9" ht="22.5" customHeight="1">
      <c r="C271" s="53"/>
      <c r="D271" s="54"/>
      <c r="E271" s="55" t="s">
        <v>14</v>
      </c>
      <c r="F271" s="56"/>
      <c r="G271" s="56"/>
      <c r="H271" s="56"/>
      <c r="I271" s="53"/>
    </row>
    <row r="272" spans="3:9" ht="22.5" customHeight="1">
      <c r="C272" s="53"/>
      <c r="D272" s="54"/>
      <c r="E272" s="55" t="s">
        <v>14</v>
      </c>
      <c r="F272" s="56"/>
      <c r="G272" s="56"/>
      <c r="H272" s="56"/>
      <c r="I272" s="53"/>
    </row>
    <row r="273" spans="3:9" ht="22.5" customHeight="1">
      <c r="C273" s="53"/>
      <c r="D273" s="54"/>
      <c r="E273" s="55" t="s">
        <v>14</v>
      </c>
      <c r="F273" s="56"/>
      <c r="G273" s="56"/>
      <c r="H273" s="56"/>
      <c r="I273" s="53"/>
    </row>
    <row r="274" spans="3:9" ht="22.5" customHeight="1">
      <c r="C274" s="53"/>
      <c r="D274" s="54"/>
      <c r="E274" s="55" t="s">
        <v>14</v>
      </c>
      <c r="F274" s="56"/>
      <c r="G274" s="56"/>
      <c r="H274" s="56"/>
      <c r="I274" s="53"/>
    </row>
    <row r="275" spans="3:9" ht="22.5" customHeight="1">
      <c r="C275" s="53"/>
      <c r="D275" s="54"/>
      <c r="E275" s="55" t="s">
        <v>14</v>
      </c>
      <c r="F275" s="56"/>
      <c r="G275" s="56"/>
      <c r="H275" s="56"/>
      <c r="I275" s="53"/>
    </row>
    <row r="276" spans="3:9" ht="22.5" customHeight="1">
      <c r="C276" s="53"/>
      <c r="D276" s="54"/>
      <c r="E276" s="55" t="s">
        <v>14</v>
      </c>
      <c r="F276" s="56"/>
      <c r="G276" s="56"/>
      <c r="H276" s="56"/>
      <c r="I276" s="53"/>
    </row>
    <row r="277" spans="3:9" ht="22.5" customHeight="1">
      <c r="C277" s="53"/>
      <c r="D277" s="54"/>
      <c r="E277" s="55" t="s">
        <v>14</v>
      </c>
      <c r="F277" s="56"/>
      <c r="G277" s="56"/>
      <c r="H277" s="56"/>
      <c r="I277" s="53"/>
    </row>
    <row r="278" spans="3:9" ht="22.5" customHeight="1">
      <c r="C278" s="53"/>
      <c r="D278" s="54"/>
      <c r="E278" s="55" t="s">
        <v>14</v>
      </c>
      <c r="F278" s="56"/>
      <c r="G278" s="56"/>
      <c r="H278" s="56"/>
      <c r="I278" s="53"/>
    </row>
    <row r="279" spans="3:9" ht="22.5" customHeight="1">
      <c r="C279" s="57"/>
      <c r="D279" s="58"/>
      <c r="E279" s="59" t="s">
        <v>14</v>
      </c>
      <c r="F279" s="60"/>
      <c r="G279" s="60"/>
      <c r="H279" s="60"/>
      <c r="I279" s="57"/>
    </row>
    <row r="280" spans="3:9" ht="22.5" customHeight="1">
      <c r="C280" s="57"/>
      <c r="D280" s="58"/>
      <c r="E280" s="59" t="s">
        <v>14</v>
      </c>
      <c r="F280" s="60"/>
      <c r="G280" s="60"/>
      <c r="H280" s="60"/>
      <c r="I280" s="57"/>
    </row>
    <row r="281" spans="3:9" ht="22.5" customHeight="1">
      <c r="C281" s="57"/>
      <c r="D281" s="58"/>
      <c r="E281" s="59" t="s">
        <v>14</v>
      </c>
      <c r="F281" s="60"/>
      <c r="G281" s="60"/>
      <c r="H281" s="60"/>
      <c r="I281" s="57"/>
    </row>
    <row r="282" spans="3:9" ht="22.5" customHeight="1">
      <c r="C282" s="57"/>
      <c r="D282" s="58"/>
      <c r="E282" s="59" t="s">
        <v>14</v>
      </c>
      <c r="F282" s="60"/>
      <c r="G282" s="60"/>
      <c r="H282" s="60"/>
      <c r="I282" s="57"/>
    </row>
    <row r="283" spans="3:9" ht="22.5" customHeight="1">
      <c r="C283" s="57"/>
      <c r="D283" s="58"/>
      <c r="E283" s="59" t="s">
        <v>14</v>
      </c>
      <c r="F283" s="60"/>
      <c r="G283" s="60"/>
      <c r="H283" s="60"/>
      <c r="I283" s="57"/>
    </row>
    <row r="284" spans="3:9" ht="22.5" customHeight="1">
      <c r="C284" s="57"/>
      <c r="D284" s="58"/>
      <c r="E284" s="59" t="s">
        <v>14</v>
      </c>
      <c r="F284" s="60"/>
      <c r="G284" s="60"/>
      <c r="H284" s="60"/>
      <c r="I284" s="57"/>
    </row>
    <row r="285" spans="3:9" ht="22.5" customHeight="1">
      <c r="C285" s="57"/>
      <c r="D285" s="58"/>
      <c r="E285" s="59" t="s">
        <v>14</v>
      </c>
      <c r="F285" s="60"/>
      <c r="G285" s="60"/>
      <c r="H285" s="60"/>
      <c r="I285" s="57"/>
    </row>
    <row r="286" spans="3:9" ht="22.5" customHeight="1">
      <c r="C286" s="57"/>
      <c r="D286" s="58"/>
      <c r="E286" s="59" t="s">
        <v>14</v>
      </c>
      <c r="F286" s="60"/>
      <c r="G286" s="60"/>
      <c r="H286" s="60"/>
      <c r="I286" s="57"/>
    </row>
    <row r="287" spans="3:9" ht="22.5" customHeight="1">
      <c r="C287" s="57"/>
      <c r="D287" s="58"/>
      <c r="E287" s="59" t="s">
        <v>14</v>
      </c>
      <c r="F287" s="60"/>
      <c r="G287" s="60"/>
      <c r="H287" s="60"/>
      <c r="I287" s="57"/>
    </row>
    <row r="288" spans="3:9" ht="22.5" customHeight="1">
      <c r="C288" s="57"/>
      <c r="D288" s="58"/>
      <c r="E288" s="59" t="s">
        <v>14</v>
      </c>
      <c r="F288" s="60"/>
      <c r="G288" s="60"/>
      <c r="H288" s="60"/>
      <c r="I288" s="57"/>
    </row>
    <row r="289" spans="3:9" ht="25.5" customHeight="1">
      <c r="C289" s="37"/>
      <c r="D289" s="37"/>
      <c r="E289" s="38"/>
      <c r="F289" s="37"/>
      <c r="G289" s="37"/>
      <c r="H289" s="37"/>
      <c r="I289" s="37"/>
    </row>
    <row r="290" spans="3:9" ht="25.5" customHeight="1">
      <c r="C290" s="37"/>
      <c r="D290" s="37"/>
      <c r="E290" s="38"/>
      <c r="F290" s="37"/>
      <c r="G290" s="37"/>
      <c r="H290" s="37"/>
      <c r="I290" s="37"/>
    </row>
    <row r="291" spans="3:9" ht="24" customHeight="1">
      <c r="C291" s="37"/>
      <c r="D291" s="37"/>
      <c r="E291" s="38"/>
      <c r="F291" s="37"/>
      <c r="G291" s="37"/>
      <c r="H291" s="37"/>
      <c r="I291" s="37"/>
    </row>
    <row r="292" spans="3:9" ht="24" customHeight="1">
      <c r="C292" s="37"/>
      <c r="D292" s="37"/>
      <c r="E292" s="38"/>
      <c r="F292" s="37"/>
      <c r="G292" s="37"/>
      <c r="H292" s="37"/>
      <c r="I292" s="37"/>
    </row>
    <row r="293" spans="3:9" ht="24" customHeight="1">
      <c r="C293" s="37"/>
      <c r="D293" s="37"/>
      <c r="E293" s="38"/>
      <c r="F293" s="37"/>
      <c r="G293" s="37"/>
      <c r="H293" s="37"/>
      <c r="I293" s="37"/>
    </row>
    <row r="294" spans="3:9" ht="24" customHeight="1">
      <c r="C294" s="37"/>
      <c r="D294" s="37"/>
      <c r="E294" s="38"/>
      <c r="F294" s="37"/>
      <c r="G294" s="37"/>
      <c r="H294" s="37"/>
      <c r="I294" s="37"/>
    </row>
    <row r="295" spans="3:9" ht="24" customHeight="1">
      <c r="C295" s="37"/>
      <c r="D295" s="37"/>
      <c r="E295" s="38"/>
      <c r="F295" s="37"/>
      <c r="G295" s="37"/>
      <c r="H295" s="37"/>
      <c r="I295" s="37"/>
    </row>
    <row r="296" spans="3:9" ht="24" customHeight="1">
      <c r="C296" s="37"/>
      <c r="D296" s="37"/>
      <c r="E296" s="38"/>
      <c r="F296" s="37"/>
      <c r="G296" s="37"/>
      <c r="H296" s="37"/>
      <c r="I296" s="37"/>
    </row>
    <row r="297" spans="3:9" ht="24" customHeight="1">
      <c r="C297" s="37"/>
      <c r="D297" s="37"/>
      <c r="E297" s="38"/>
      <c r="F297" s="37"/>
      <c r="G297" s="37"/>
      <c r="H297" s="37"/>
      <c r="I297" s="37"/>
    </row>
    <row r="298" spans="3:9" ht="24" customHeight="1">
      <c r="C298" s="37"/>
      <c r="D298" s="37"/>
      <c r="E298" s="38"/>
      <c r="F298" s="37"/>
      <c r="G298" s="37"/>
      <c r="H298" s="37"/>
      <c r="I298" s="37"/>
    </row>
    <row r="299" spans="3:9" ht="24" customHeight="1">
      <c r="C299" s="37"/>
      <c r="D299" s="37"/>
      <c r="E299" s="38"/>
      <c r="F299" s="37"/>
      <c r="G299" s="37"/>
      <c r="H299" s="37"/>
      <c r="I299" s="37"/>
    </row>
    <row r="300" spans="3:9" ht="24" customHeight="1">
      <c r="C300" s="37"/>
      <c r="D300" s="37"/>
      <c r="E300" s="38"/>
      <c r="F300" s="37"/>
      <c r="G300" s="37"/>
      <c r="H300" s="37"/>
      <c r="I300" s="37"/>
    </row>
    <row r="301" spans="3:9" ht="24" customHeight="1">
      <c r="C301" s="37"/>
      <c r="D301" s="37"/>
      <c r="E301" s="38"/>
      <c r="F301" s="37"/>
      <c r="G301" s="37"/>
      <c r="H301" s="37"/>
      <c r="I301" s="37"/>
    </row>
    <row r="302" spans="3:9" ht="24" customHeight="1">
      <c r="C302" s="37"/>
      <c r="D302" s="37"/>
      <c r="E302" s="38"/>
      <c r="F302" s="37"/>
      <c r="G302" s="37"/>
      <c r="H302" s="37"/>
      <c r="I302" s="37"/>
    </row>
    <row r="303" spans="3:9" ht="24" customHeight="1">
      <c r="C303" s="37"/>
      <c r="D303" s="37"/>
      <c r="E303" s="38"/>
      <c r="F303" s="37"/>
      <c r="G303" s="37"/>
      <c r="H303" s="37"/>
      <c r="I303" s="37"/>
    </row>
    <row r="304" spans="3:9" ht="24" customHeight="1">
      <c r="C304" s="37"/>
      <c r="D304" s="37"/>
      <c r="E304" s="38"/>
      <c r="F304" s="37"/>
      <c r="G304" s="37"/>
      <c r="H304" s="37"/>
      <c r="I304" s="37"/>
    </row>
    <row r="305" spans="3:9" ht="24" customHeight="1">
      <c r="C305" s="37"/>
      <c r="D305" s="37"/>
      <c r="E305" s="38"/>
      <c r="F305" s="37"/>
      <c r="G305" s="37"/>
      <c r="H305" s="37"/>
      <c r="I305" s="37"/>
    </row>
    <row r="306" spans="3:9" ht="24" customHeight="1">
      <c r="C306" s="37"/>
      <c r="D306" s="37"/>
      <c r="E306" s="38"/>
      <c r="F306" s="37"/>
      <c r="G306" s="37"/>
      <c r="H306" s="37"/>
      <c r="I306" s="37"/>
    </row>
    <row r="307" spans="3:9" ht="24" customHeight="1">
      <c r="C307" s="37"/>
      <c r="D307" s="37"/>
      <c r="E307" s="38"/>
      <c r="F307" s="37"/>
      <c r="G307" s="37"/>
      <c r="H307" s="37"/>
      <c r="I307" s="37"/>
    </row>
    <row r="308" spans="3:9" ht="24" customHeight="1">
      <c r="C308" s="37"/>
      <c r="D308" s="37"/>
      <c r="E308" s="38"/>
      <c r="F308" s="37"/>
      <c r="G308" s="37"/>
      <c r="H308" s="37"/>
      <c r="I308" s="37"/>
    </row>
    <row r="309" spans="3:9" ht="24" customHeight="1">
      <c r="C309" s="37"/>
      <c r="D309" s="37"/>
      <c r="E309" s="38"/>
      <c r="F309" s="37"/>
      <c r="G309" s="37"/>
      <c r="H309" s="37"/>
      <c r="I309" s="37"/>
    </row>
    <row r="310" spans="3:9" ht="24" customHeight="1">
      <c r="C310" s="37"/>
      <c r="D310" s="37"/>
      <c r="E310" s="38"/>
      <c r="F310" s="37"/>
      <c r="G310" s="37"/>
      <c r="H310" s="37"/>
      <c r="I310" s="37"/>
    </row>
    <row r="311" spans="3:9" ht="24" customHeight="1">
      <c r="C311" s="37"/>
      <c r="D311" s="37"/>
      <c r="E311" s="38"/>
      <c r="F311" s="37"/>
      <c r="G311" s="37"/>
      <c r="H311" s="37"/>
      <c r="I311" s="37"/>
    </row>
    <row r="312" spans="3:9" ht="24" customHeight="1">
      <c r="C312" s="37"/>
      <c r="D312" s="37"/>
      <c r="E312" s="38"/>
      <c r="F312" s="37"/>
      <c r="G312" s="37"/>
      <c r="H312" s="37"/>
      <c r="I312" s="37"/>
    </row>
    <row r="313" spans="3:9" ht="24" customHeight="1">
      <c r="C313" s="37"/>
      <c r="D313" s="37"/>
      <c r="E313" s="38"/>
      <c r="F313" s="37"/>
      <c r="G313" s="37"/>
      <c r="H313" s="37"/>
      <c r="I313" s="37"/>
    </row>
    <row r="314" spans="3:9" ht="24" customHeight="1">
      <c r="C314" s="37"/>
      <c r="D314" s="37"/>
      <c r="E314" s="38"/>
      <c r="F314" s="37"/>
      <c r="G314" s="37"/>
      <c r="H314" s="37"/>
      <c r="I314" s="37"/>
    </row>
    <row r="315" spans="3:9" ht="24" customHeight="1">
      <c r="C315" s="37"/>
      <c r="D315" s="37"/>
      <c r="E315" s="38"/>
      <c r="F315" s="37"/>
      <c r="G315" s="37"/>
      <c r="H315" s="37"/>
      <c r="I315" s="37"/>
    </row>
    <row r="316" spans="3:9" ht="24" customHeight="1">
      <c r="C316" s="37"/>
      <c r="D316" s="37"/>
      <c r="E316" s="38"/>
      <c r="F316" s="37"/>
      <c r="G316" s="37"/>
      <c r="H316" s="37"/>
      <c r="I316" s="37"/>
    </row>
    <row r="317" spans="3:9" ht="24" customHeight="1">
      <c r="C317" s="37"/>
      <c r="D317" s="37"/>
      <c r="E317" s="38"/>
      <c r="F317" s="37"/>
      <c r="G317" s="37"/>
      <c r="H317" s="37"/>
      <c r="I317" s="37"/>
    </row>
    <row r="318" spans="2:9" ht="24" customHeight="1">
      <c r="B318" s="62" t="s">
        <v>41</v>
      </c>
      <c r="C318" s="37" t="s">
        <v>42</v>
      </c>
      <c r="D318" s="37"/>
      <c r="E318" s="38"/>
      <c r="F318" s="37"/>
      <c r="G318" s="37"/>
      <c r="H318" s="37"/>
      <c r="I318" s="37"/>
    </row>
    <row r="319" spans="3:9" ht="24" customHeight="1">
      <c r="C319" s="37"/>
      <c r="D319" s="37"/>
      <c r="E319" s="38"/>
      <c r="F319" s="37"/>
      <c r="G319" s="37"/>
      <c r="H319" s="37"/>
      <c r="I319" s="37"/>
    </row>
    <row r="320" spans="2:9" ht="24" customHeight="1">
      <c r="B320" s="62" t="s">
        <v>40</v>
      </c>
      <c r="C320" s="37"/>
      <c r="D320" s="37"/>
      <c r="E320" s="38"/>
      <c r="F320" s="37"/>
      <c r="G320" s="37"/>
      <c r="H320" s="37"/>
      <c r="I320" s="37"/>
    </row>
    <row r="321" spans="3:9" ht="24" customHeight="1">
      <c r="C321" s="37"/>
      <c r="D321" s="37"/>
      <c r="E321" s="38"/>
      <c r="F321" s="37"/>
      <c r="G321" s="37"/>
      <c r="H321" s="37"/>
      <c r="I321" s="37"/>
    </row>
    <row r="322" spans="3:9" ht="24" customHeight="1">
      <c r="C322" s="37"/>
      <c r="D322" s="37"/>
      <c r="E322" s="38"/>
      <c r="F322" s="37"/>
      <c r="G322" s="37"/>
      <c r="H322" s="37"/>
      <c r="I322" s="37"/>
    </row>
    <row r="323" spans="3:9" ht="24" customHeight="1">
      <c r="C323" s="37"/>
      <c r="D323" s="37"/>
      <c r="E323" s="38"/>
      <c r="F323" s="37"/>
      <c r="G323" s="37"/>
      <c r="H323" s="37"/>
      <c r="I323" s="37"/>
    </row>
    <row r="324" spans="2:9" ht="24" customHeight="1">
      <c r="B324" s="62" t="s">
        <v>39</v>
      </c>
      <c r="C324" s="37"/>
      <c r="D324" s="37"/>
      <c r="E324" s="38"/>
      <c r="F324" s="37"/>
      <c r="G324" s="37"/>
      <c r="H324" s="37"/>
      <c r="I324" s="37"/>
    </row>
    <row r="325" spans="3:9" ht="24" customHeight="1">
      <c r="C325" s="37"/>
      <c r="D325" s="37"/>
      <c r="E325" s="38"/>
      <c r="F325" s="37"/>
      <c r="G325" s="37"/>
      <c r="H325" s="37"/>
      <c r="I325" s="37"/>
    </row>
    <row r="326" spans="3:9" ht="24" customHeight="1">
      <c r="C326" s="37"/>
      <c r="D326" s="37"/>
      <c r="E326" s="38"/>
      <c r="F326" s="37"/>
      <c r="G326" s="37"/>
      <c r="H326" s="37"/>
      <c r="I326" s="37"/>
    </row>
    <row r="327" spans="3:9" ht="15">
      <c r="C327" s="37"/>
      <c r="D327" s="37"/>
      <c r="E327" s="38"/>
      <c r="F327" s="37"/>
      <c r="G327" s="37"/>
      <c r="H327" s="37"/>
      <c r="I327" s="37"/>
    </row>
    <row r="328" spans="3:9" ht="15">
      <c r="C328" s="37"/>
      <c r="D328" s="37"/>
      <c r="E328" s="38"/>
      <c r="F328" s="37"/>
      <c r="G328" s="37"/>
      <c r="H328" s="37"/>
      <c r="I328" s="37"/>
    </row>
    <row r="329" spans="3:9" ht="15">
      <c r="C329" s="37"/>
      <c r="D329" s="37"/>
      <c r="E329" s="38"/>
      <c r="F329" s="37"/>
      <c r="G329" s="37"/>
      <c r="H329" s="37"/>
      <c r="I329" s="37"/>
    </row>
    <row r="330" spans="3:9" ht="15">
      <c r="C330" s="37"/>
      <c r="D330" s="37"/>
      <c r="E330" s="38"/>
      <c r="F330" s="37"/>
      <c r="G330" s="37"/>
      <c r="H330" s="37"/>
      <c r="I330" s="37"/>
    </row>
    <row r="331" spans="3:9" ht="21.75" customHeight="1">
      <c r="C331" s="37"/>
      <c r="D331" s="37"/>
      <c r="E331" s="38"/>
      <c r="F331" s="37"/>
      <c r="G331" s="37"/>
      <c r="H331" s="37"/>
      <c r="I331" s="37"/>
    </row>
    <row r="332" spans="3:9" ht="15">
      <c r="C332" s="37"/>
      <c r="D332" s="37"/>
      <c r="E332" s="38"/>
      <c r="F332" s="37"/>
      <c r="G332" s="37"/>
      <c r="H332" s="37"/>
      <c r="I332" s="37"/>
    </row>
    <row r="333" spans="3:9" ht="15">
      <c r="C333" s="37"/>
      <c r="D333" s="37"/>
      <c r="E333" s="38"/>
      <c r="F333" s="37"/>
      <c r="G333" s="37"/>
      <c r="H333" s="37"/>
      <c r="I333" s="37"/>
    </row>
    <row r="334" spans="3:9" ht="15">
      <c r="C334" s="37"/>
      <c r="D334" s="37"/>
      <c r="E334" s="38"/>
      <c r="F334" s="37"/>
      <c r="G334" s="37"/>
      <c r="H334" s="37"/>
      <c r="I334" s="37"/>
    </row>
    <row r="335" spans="3:9" ht="15">
      <c r="C335" s="37"/>
      <c r="D335" s="37"/>
      <c r="E335" s="38"/>
      <c r="F335" s="37"/>
      <c r="G335" s="37"/>
      <c r="H335" s="37"/>
      <c r="I335" s="37"/>
    </row>
    <row r="336" spans="3:9" ht="15">
      <c r="C336" s="37"/>
      <c r="D336" s="37"/>
      <c r="E336" s="38"/>
      <c r="F336" s="37"/>
      <c r="G336" s="37"/>
      <c r="H336" s="37"/>
      <c r="I336" s="37"/>
    </row>
    <row r="337" spans="3:9" ht="15">
      <c r="C337" s="37"/>
      <c r="D337" s="37"/>
      <c r="E337" s="38"/>
      <c r="F337" s="37"/>
      <c r="G337" s="37"/>
      <c r="H337" s="37"/>
      <c r="I337" s="37"/>
    </row>
    <row r="338" spans="3:9" ht="15">
      <c r="C338" s="37"/>
      <c r="D338" s="37"/>
      <c r="E338" s="38"/>
      <c r="F338" s="37"/>
      <c r="G338" s="37"/>
      <c r="H338" s="37"/>
      <c r="I338" s="37"/>
    </row>
    <row r="339" spans="3:9" ht="15">
      <c r="C339" s="37"/>
      <c r="D339" s="37"/>
      <c r="E339" s="38"/>
      <c r="F339" s="37"/>
      <c r="G339" s="37"/>
      <c r="H339" s="37"/>
      <c r="I339" s="37"/>
    </row>
    <row r="340" spans="3:9" ht="15">
      <c r="C340" s="37"/>
      <c r="D340" s="37"/>
      <c r="E340" s="38"/>
      <c r="F340" s="37"/>
      <c r="G340" s="37"/>
      <c r="H340" s="37"/>
      <c r="I340" s="37"/>
    </row>
    <row r="341" spans="3:9" ht="15">
      <c r="C341" s="37"/>
      <c r="D341" s="37"/>
      <c r="E341" s="38"/>
      <c r="F341" s="37"/>
      <c r="G341" s="37"/>
      <c r="H341" s="37"/>
      <c r="I341" s="37"/>
    </row>
    <row r="342" spans="3:9" ht="15">
      <c r="C342" s="37"/>
      <c r="D342" s="37"/>
      <c r="E342" s="38"/>
      <c r="F342" s="37"/>
      <c r="G342" s="37"/>
      <c r="H342" s="37"/>
      <c r="I342" s="37"/>
    </row>
    <row r="343" spans="3:9" ht="15">
      <c r="C343" s="37"/>
      <c r="D343" s="37"/>
      <c r="E343" s="38"/>
      <c r="F343" s="37"/>
      <c r="G343" s="37"/>
      <c r="H343" s="37"/>
      <c r="I343" s="37"/>
    </row>
    <row r="344" spans="3:9" ht="15">
      <c r="C344" s="37"/>
      <c r="D344" s="37"/>
      <c r="E344" s="38"/>
      <c r="F344" s="37"/>
      <c r="G344" s="37"/>
      <c r="H344" s="37"/>
      <c r="I344" s="37"/>
    </row>
    <row r="345" spans="3:9" ht="15">
      <c r="C345" s="37"/>
      <c r="D345" s="37"/>
      <c r="E345" s="38"/>
      <c r="F345" s="37"/>
      <c r="G345" s="37"/>
      <c r="H345" s="37"/>
      <c r="I345" s="37"/>
    </row>
    <row r="346" spans="3:9" ht="15">
      <c r="C346" s="37"/>
      <c r="D346" s="37"/>
      <c r="E346" s="38"/>
      <c r="F346" s="37"/>
      <c r="G346" s="37"/>
      <c r="H346" s="37"/>
      <c r="I346" s="37"/>
    </row>
    <row r="347" spans="3:9" ht="15">
      <c r="C347" s="37"/>
      <c r="D347" s="37"/>
      <c r="E347" s="38"/>
      <c r="F347" s="37"/>
      <c r="G347" s="37"/>
      <c r="H347" s="37"/>
      <c r="I347" s="37"/>
    </row>
    <row r="348" spans="3:9" ht="15">
      <c r="C348" s="37"/>
      <c r="D348" s="37"/>
      <c r="E348" s="38"/>
      <c r="F348" s="37"/>
      <c r="G348" s="37"/>
      <c r="H348" s="37"/>
      <c r="I348" s="37"/>
    </row>
    <row r="349" spans="3:9" ht="15">
      <c r="C349" s="37"/>
      <c r="D349" s="37"/>
      <c r="E349" s="38"/>
      <c r="F349" s="37"/>
      <c r="G349" s="37"/>
      <c r="H349" s="37"/>
      <c r="I349" s="37"/>
    </row>
    <row r="350" spans="3:9" ht="15">
      <c r="C350" s="37"/>
      <c r="D350" s="37"/>
      <c r="E350" s="38"/>
      <c r="F350" s="37"/>
      <c r="G350" s="37"/>
      <c r="H350" s="37"/>
      <c r="I350" s="37"/>
    </row>
    <row r="351" spans="3:9" ht="15">
      <c r="C351" s="37"/>
      <c r="D351" s="37"/>
      <c r="E351" s="38"/>
      <c r="F351" s="37"/>
      <c r="G351" s="37"/>
      <c r="H351" s="37"/>
      <c r="I351" s="37"/>
    </row>
    <row r="352" spans="3:9" ht="15">
      <c r="C352" s="37"/>
      <c r="D352" s="37"/>
      <c r="E352" s="38"/>
      <c r="F352" s="37"/>
      <c r="G352" s="37"/>
      <c r="H352" s="37"/>
      <c r="I352" s="37"/>
    </row>
    <row r="353" spans="3:9" ht="15">
      <c r="C353" s="37"/>
      <c r="D353" s="37"/>
      <c r="E353" s="38"/>
      <c r="F353" s="37"/>
      <c r="G353" s="37"/>
      <c r="H353" s="37"/>
      <c r="I353" s="37"/>
    </row>
    <row r="354" spans="3:9" ht="15">
      <c r="C354" s="37"/>
      <c r="D354" s="37"/>
      <c r="E354" s="38"/>
      <c r="F354" s="37"/>
      <c r="G354" s="37"/>
      <c r="H354" s="37"/>
      <c r="I354" s="37"/>
    </row>
    <row r="355" spans="3:9" ht="15">
      <c r="C355" s="37"/>
      <c r="D355" s="37"/>
      <c r="E355" s="38"/>
      <c r="F355" s="37"/>
      <c r="G355" s="37"/>
      <c r="H355" s="37"/>
      <c r="I355" s="37"/>
    </row>
    <row r="356" spans="3:9" ht="15">
      <c r="C356" s="37"/>
      <c r="D356" s="37"/>
      <c r="E356" s="38"/>
      <c r="F356" s="37"/>
      <c r="G356" s="37"/>
      <c r="H356" s="37"/>
      <c r="I356" s="37"/>
    </row>
    <row r="357" spans="3:9" ht="15">
      <c r="C357" s="37"/>
      <c r="D357" s="37"/>
      <c r="E357" s="38"/>
      <c r="F357" s="37"/>
      <c r="G357" s="37"/>
      <c r="H357" s="37"/>
      <c r="I357" s="37"/>
    </row>
    <row r="358" spans="3:9" ht="15">
      <c r="C358" s="37"/>
      <c r="D358" s="37"/>
      <c r="E358" s="38"/>
      <c r="F358" s="37"/>
      <c r="G358" s="37"/>
      <c r="H358" s="37"/>
      <c r="I358" s="37"/>
    </row>
    <row r="359" spans="3:9" ht="15">
      <c r="C359" s="37"/>
      <c r="D359" s="37"/>
      <c r="E359" s="38"/>
      <c r="F359" s="37"/>
      <c r="G359" s="37"/>
      <c r="H359" s="37"/>
      <c r="I359" s="37"/>
    </row>
    <row r="360" spans="3:9" ht="15">
      <c r="C360" s="37"/>
      <c r="D360" s="37"/>
      <c r="E360" s="38"/>
      <c r="F360" s="37"/>
      <c r="G360" s="37"/>
      <c r="H360" s="37"/>
      <c r="I360" s="37"/>
    </row>
    <row r="361" spans="3:9" ht="15">
      <c r="C361" s="37"/>
      <c r="D361" s="37"/>
      <c r="E361" s="38"/>
      <c r="F361" s="37"/>
      <c r="G361" s="37"/>
      <c r="H361" s="37"/>
      <c r="I361" s="37"/>
    </row>
    <row r="362" spans="3:9" ht="15">
      <c r="C362" s="37"/>
      <c r="D362" s="37"/>
      <c r="E362" s="38"/>
      <c r="F362" s="37"/>
      <c r="G362" s="37"/>
      <c r="H362" s="37"/>
      <c r="I362" s="37"/>
    </row>
    <row r="363" spans="3:9" ht="15">
      <c r="C363" s="37"/>
      <c r="D363" s="37"/>
      <c r="E363" s="38"/>
      <c r="F363" s="37"/>
      <c r="G363" s="37"/>
      <c r="H363" s="37"/>
      <c r="I363" s="37"/>
    </row>
    <row r="364" spans="3:9" ht="15">
      <c r="C364" s="37"/>
      <c r="D364" s="37"/>
      <c r="E364" s="38"/>
      <c r="F364" s="37"/>
      <c r="G364" s="37"/>
      <c r="H364" s="37"/>
      <c r="I364" s="37"/>
    </row>
    <row r="365" spans="3:9" ht="15">
      <c r="C365" s="37"/>
      <c r="D365" s="37"/>
      <c r="E365" s="38"/>
      <c r="F365" s="37"/>
      <c r="G365" s="37"/>
      <c r="H365" s="37"/>
      <c r="I365" s="37"/>
    </row>
    <row r="366" spans="3:9" ht="15">
      <c r="C366" s="37"/>
      <c r="D366" s="37"/>
      <c r="E366" s="38"/>
      <c r="F366" s="37"/>
      <c r="G366" s="37"/>
      <c r="H366" s="37"/>
      <c r="I366" s="37"/>
    </row>
    <row r="367" spans="3:9" ht="15">
      <c r="C367" s="37"/>
      <c r="D367" s="37"/>
      <c r="E367" s="38"/>
      <c r="F367" s="37"/>
      <c r="G367" s="37"/>
      <c r="H367" s="37"/>
      <c r="I367" s="37"/>
    </row>
    <row r="368" spans="3:9" ht="15">
      <c r="C368" s="37"/>
      <c r="D368" s="37"/>
      <c r="E368" s="38"/>
      <c r="F368" s="37"/>
      <c r="G368" s="37"/>
      <c r="H368" s="37"/>
      <c r="I368" s="37"/>
    </row>
    <row r="369" spans="3:9" ht="15">
      <c r="C369" s="37"/>
      <c r="D369" s="37"/>
      <c r="E369" s="38"/>
      <c r="F369" s="37"/>
      <c r="G369" s="37"/>
      <c r="H369" s="37"/>
      <c r="I369" s="37"/>
    </row>
    <row r="370" spans="3:9" ht="15">
      <c r="C370" s="37"/>
      <c r="D370" s="37"/>
      <c r="E370" s="38"/>
      <c r="F370" s="37"/>
      <c r="G370" s="37"/>
      <c r="H370" s="37"/>
      <c r="I370" s="37"/>
    </row>
    <row r="371" spans="3:9" ht="15">
      <c r="C371" s="37"/>
      <c r="D371" s="37"/>
      <c r="E371" s="38"/>
      <c r="F371" s="37"/>
      <c r="G371" s="37"/>
      <c r="H371" s="37"/>
      <c r="I371" s="37"/>
    </row>
    <row r="372" spans="3:9" ht="15">
      <c r="C372" s="37"/>
      <c r="D372" s="37"/>
      <c r="E372" s="38"/>
      <c r="F372" s="37"/>
      <c r="G372" s="37"/>
      <c r="H372" s="37"/>
      <c r="I372" s="37"/>
    </row>
    <row r="373" spans="3:9" ht="15">
      <c r="C373" s="37"/>
      <c r="D373" s="37"/>
      <c r="E373" s="38"/>
      <c r="F373" s="37"/>
      <c r="G373" s="37"/>
      <c r="H373" s="37"/>
      <c r="I373" s="37"/>
    </row>
    <row r="374" spans="3:9" ht="15">
      <c r="C374" s="37"/>
      <c r="D374" s="37"/>
      <c r="E374" s="38"/>
      <c r="F374" s="37"/>
      <c r="G374" s="37"/>
      <c r="H374" s="37"/>
      <c r="I374" s="37"/>
    </row>
    <row r="375" spans="3:9" ht="15">
      <c r="C375" s="37"/>
      <c r="D375" s="37"/>
      <c r="E375" s="38"/>
      <c r="F375" s="37"/>
      <c r="G375" s="37"/>
      <c r="H375" s="37"/>
      <c r="I375" s="37"/>
    </row>
    <row r="376" spans="3:9" ht="15">
      <c r="C376" s="37"/>
      <c r="D376" s="37"/>
      <c r="E376" s="38"/>
      <c r="F376" s="37"/>
      <c r="G376" s="37"/>
      <c r="H376" s="37"/>
      <c r="I376" s="37"/>
    </row>
    <row r="377" spans="3:9" ht="15">
      <c r="C377" s="37"/>
      <c r="D377" s="37"/>
      <c r="E377" s="38"/>
      <c r="F377" s="37"/>
      <c r="G377" s="37"/>
      <c r="H377" s="37"/>
      <c r="I377" s="37"/>
    </row>
    <row r="378" spans="3:9" ht="15">
      <c r="C378" s="37"/>
      <c r="D378" s="37"/>
      <c r="E378" s="38"/>
      <c r="F378" s="37"/>
      <c r="G378" s="37"/>
      <c r="H378" s="37"/>
      <c r="I378" s="37"/>
    </row>
    <row r="379" spans="3:9" ht="15">
      <c r="C379" s="37"/>
      <c r="D379" s="37"/>
      <c r="E379" s="38"/>
      <c r="F379" s="37"/>
      <c r="G379" s="37"/>
      <c r="H379" s="37"/>
      <c r="I379" s="37"/>
    </row>
    <row r="380" spans="3:9" ht="15">
      <c r="C380" s="37"/>
      <c r="D380" s="37"/>
      <c r="E380" s="38"/>
      <c r="F380" s="37"/>
      <c r="G380" s="37"/>
      <c r="H380" s="37"/>
      <c r="I380" s="37"/>
    </row>
    <row r="381" spans="3:9" ht="15">
      <c r="C381" s="37"/>
      <c r="D381" s="37"/>
      <c r="E381" s="38"/>
      <c r="F381" s="37"/>
      <c r="G381" s="37"/>
      <c r="H381" s="37"/>
      <c r="I381" s="37"/>
    </row>
    <row r="382" spans="3:9" ht="15">
      <c r="C382" s="37"/>
      <c r="D382" s="37"/>
      <c r="E382" s="38"/>
      <c r="F382" s="37"/>
      <c r="G382" s="37"/>
      <c r="H382" s="37"/>
      <c r="I382" s="37"/>
    </row>
    <row r="383" spans="3:9" ht="15">
      <c r="C383" s="37"/>
      <c r="D383" s="37"/>
      <c r="E383" s="38"/>
      <c r="F383" s="37"/>
      <c r="G383" s="37"/>
      <c r="H383" s="37"/>
      <c r="I383" s="37"/>
    </row>
    <row r="384" spans="3:9" ht="15">
      <c r="C384" s="37"/>
      <c r="D384" s="37"/>
      <c r="E384" s="38"/>
      <c r="F384" s="37"/>
      <c r="G384" s="37"/>
      <c r="H384" s="37"/>
      <c r="I384" s="37"/>
    </row>
    <row r="385" spans="3:9" ht="15">
      <c r="C385" s="37"/>
      <c r="D385" s="37"/>
      <c r="E385" s="38"/>
      <c r="F385" s="37"/>
      <c r="G385" s="37"/>
      <c r="H385" s="37"/>
      <c r="I385" s="37"/>
    </row>
    <row r="386" spans="3:9" ht="15">
      <c r="C386" s="37"/>
      <c r="D386" s="37"/>
      <c r="E386" s="38"/>
      <c r="F386" s="37"/>
      <c r="G386" s="37"/>
      <c r="H386" s="37"/>
      <c r="I386" s="37"/>
    </row>
    <row r="387" spans="3:9" ht="15">
      <c r="C387" s="37"/>
      <c r="D387" s="37"/>
      <c r="E387" s="38"/>
      <c r="F387" s="37"/>
      <c r="G387" s="37"/>
      <c r="H387" s="37"/>
      <c r="I387" s="37"/>
    </row>
    <row r="388" spans="3:9" ht="15">
      <c r="C388" s="37"/>
      <c r="D388" s="37"/>
      <c r="E388" s="38"/>
      <c r="F388" s="37"/>
      <c r="G388" s="37"/>
      <c r="H388" s="37"/>
      <c r="I388" s="37"/>
    </row>
    <row r="389" spans="3:9" ht="15">
      <c r="C389" s="37"/>
      <c r="D389" s="37"/>
      <c r="E389" s="38"/>
      <c r="F389" s="37"/>
      <c r="G389" s="37"/>
      <c r="H389" s="37"/>
      <c r="I389" s="37"/>
    </row>
    <row r="390" spans="3:9" ht="15">
      <c r="C390" s="37"/>
      <c r="D390" s="37"/>
      <c r="E390" s="38"/>
      <c r="F390" s="37"/>
      <c r="G390" s="37"/>
      <c r="H390" s="37"/>
      <c r="I390" s="37"/>
    </row>
    <row r="391" spans="3:9" ht="15">
      <c r="C391" s="37"/>
      <c r="D391" s="37"/>
      <c r="E391" s="38"/>
      <c r="F391" s="37"/>
      <c r="G391" s="37"/>
      <c r="H391" s="37"/>
      <c r="I391" s="37"/>
    </row>
    <row r="392" spans="3:9" ht="15">
      <c r="C392" s="37"/>
      <c r="D392" s="37"/>
      <c r="E392" s="38"/>
      <c r="F392" s="37"/>
      <c r="G392" s="37"/>
      <c r="H392" s="37"/>
      <c r="I392" s="37"/>
    </row>
    <row r="393" spans="3:9" ht="15">
      <c r="C393" s="37"/>
      <c r="D393" s="37"/>
      <c r="E393" s="38"/>
      <c r="F393" s="37"/>
      <c r="G393" s="37"/>
      <c r="H393" s="37"/>
      <c r="I393" s="37"/>
    </row>
    <row r="563" ht="15" hidden="1"/>
    <row r="566" ht="15">
      <c r="B566" s="62" t="s">
        <v>43</v>
      </c>
    </row>
    <row r="568" ht="15">
      <c r="M568" t="s">
        <v>44</v>
      </c>
    </row>
  </sheetData>
  <sheetProtection/>
  <mergeCells count="6">
    <mergeCell ref="B26:B35"/>
    <mergeCell ref="G7:I7"/>
    <mergeCell ref="B2:B7"/>
    <mergeCell ref="B8:B13"/>
    <mergeCell ref="B14:B19"/>
    <mergeCell ref="B20:B25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spans="2:8" ht="26.25">
      <c r="B1" s="302" t="s">
        <v>26</v>
      </c>
      <c r="C1" s="302"/>
      <c r="D1" s="302" t="s">
        <v>30</v>
      </c>
      <c r="E1" s="302"/>
      <c r="F1" s="302" t="s">
        <v>25</v>
      </c>
      <c r="G1" s="302"/>
      <c r="H1" s="302" t="s">
        <v>58</v>
      </c>
    </row>
    <row r="2" spans="2:8" ht="26.25">
      <c r="B2" s="302" t="s">
        <v>57</v>
      </c>
      <c r="C2" s="302"/>
      <c r="D2" s="302" t="s">
        <v>34</v>
      </c>
      <c r="E2" s="302"/>
      <c r="F2" s="302" t="s">
        <v>50</v>
      </c>
      <c r="G2" s="302"/>
      <c r="H2" s="302" t="s">
        <v>29</v>
      </c>
    </row>
    <row r="3" spans="2:8" ht="26.25">
      <c r="B3" s="302" t="s">
        <v>28</v>
      </c>
      <c r="C3" s="302"/>
      <c r="D3" s="302" t="s">
        <v>49</v>
      </c>
      <c r="E3" s="302"/>
      <c r="F3" s="302" t="s">
        <v>51</v>
      </c>
      <c r="G3" s="302"/>
      <c r="H3" s="302" t="s">
        <v>31</v>
      </c>
    </row>
    <row r="4" spans="2:8" ht="26.25">
      <c r="B4" s="302" t="s">
        <v>52</v>
      </c>
      <c r="C4" s="302"/>
      <c r="D4" s="302" t="s">
        <v>62</v>
      </c>
      <c r="E4" s="302"/>
      <c r="F4" s="302" t="s">
        <v>32</v>
      </c>
      <c r="G4" s="302"/>
      <c r="H4" s="302" t="s">
        <v>60</v>
      </c>
    </row>
    <row r="5" spans="2:8" ht="26.25">
      <c r="B5" s="302"/>
      <c r="C5" s="302"/>
      <c r="D5" s="302"/>
      <c r="E5" s="302"/>
      <c r="G5" s="302"/>
      <c r="H5" s="302" t="s">
        <v>33</v>
      </c>
    </row>
    <row r="8" spans="2:8" ht="26.25">
      <c r="B8" s="302"/>
      <c r="D8" s="302"/>
      <c r="F8" s="302"/>
      <c r="H8" s="302"/>
    </row>
    <row r="9" spans="2:8" ht="26.25">
      <c r="B9" s="302"/>
      <c r="C9" s="302"/>
      <c r="D9" s="302"/>
      <c r="E9" s="302"/>
      <c r="F9" s="302"/>
      <c r="G9" s="302"/>
      <c r="H9" s="302"/>
    </row>
    <row r="10" spans="2:8" ht="26.25">
      <c r="B10" s="302"/>
      <c r="C10" s="302"/>
      <c r="D10" s="302"/>
      <c r="E10" s="302"/>
      <c r="F10" s="302"/>
      <c r="G10" s="302"/>
      <c r="H10" s="302"/>
    </row>
    <row r="11" spans="2:8" ht="26.25">
      <c r="B11" s="302"/>
      <c r="C11" s="302"/>
      <c r="D11" s="302"/>
      <c r="E11" s="302"/>
      <c r="F11" s="302"/>
      <c r="G11" s="302"/>
      <c r="H11" s="302"/>
    </row>
    <row r="12" spans="2:8" ht="26.25">
      <c r="B12" s="302"/>
      <c r="C12" s="302"/>
      <c r="D12" s="302"/>
      <c r="E12" s="302"/>
      <c r="F12" s="302"/>
      <c r="G12" s="302"/>
      <c r="H12" s="302"/>
    </row>
    <row r="13" spans="2:8" ht="26.25">
      <c r="B13" s="302"/>
      <c r="C13" s="302"/>
      <c r="D13" s="302"/>
      <c r="E13" s="302"/>
      <c r="F13" s="302"/>
      <c r="G13" s="302"/>
      <c r="H13" s="302"/>
    </row>
  </sheetData>
  <sheetProtection/>
  <protectedRanges>
    <protectedRange sqref="C12 B10:C11 C9" name="Oblast1"/>
    <protectedRange sqref="E9:E12 D11:D12" name="Oblast1_1"/>
    <protectedRange sqref="G9:G12 B12:B13 D13 H11" name="Oblast1_1_1"/>
    <protectedRange sqref="H12" name="Oblast1_2"/>
    <protectedRange sqref="C1:C4 B9 D8 D2 F1" name="Oblast1_3"/>
    <protectedRange sqref="E1:E4 B2 D3 F8 H2" name="Oblast1_1_2"/>
    <protectedRange sqref="G1:G4 B5 B1 H5 F4" name="Oblast1_1_1_1"/>
    <protectedRange sqref="D5 B4 F11 F3" name="Oblast1_2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7">
      <selection activeCell="C51" sqref="C5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2" customFormat="1" ht="15.75" customHeight="1">
      <c r="A3" s="11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2" customFormat="1" ht="15">
      <c r="A4" s="1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2" customFormat="1" ht="15">
      <c r="A5" s="1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2" customFormat="1" ht="15">
      <c r="A6" s="1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2" customFormat="1" ht="15">
      <c r="A7" s="1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2" customFormat="1" ht="15">
      <c r="A8" s="1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2" customFormat="1" ht="15">
      <c r="A9" s="1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2" customFormat="1" ht="36" customHeight="1">
      <c r="A10" s="11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09"/>
      <c r="C11" s="109"/>
      <c r="D11" s="109"/>
      <c r="E11" s="109"/>
      <c r="F11" s="109"/>
      <c r="G11" s="109"/>
      <c r="I11" s="110"/>
      <c r="J11" s="111"/>
      <c r="K11" s="109"/>
      <c r="L11" s="109"/>
      <c r="M11" s="109"/>
      <c r="N11" s="109"/>
      <c r="O11" s="109"/>
      <c r="P11" s="109"/>
      <c r="Q11" s="109"/>
      <c r="R11" s="109"/>
    </row>
    <row r="12" spans="2:18" s="1" customFormat="1" ht="24" customHeight="1" thickBot="1">
      <c r="B12" s="109"/>
      <c r="C12" s="112"/>
      <c r="D12" s="109"/>
      <c r="E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2:26" s="1" customFormat="1" ht="24" customHeight="1" thickBot="1">
      <c r="B13" s="120"/>
      <c r="C13" s="146"/>
      <c r="D13" s="606">
        <v>1</v>
      </c>
      <c r="E13" s="606"/>
      <c r="F13" s="607">
        <v>2</v>
      </c>
      <c r="G13" s="608"/>
      <c r="H13" s="609">
        <v>3</v>
      </c>
      <c r="I13" s="608"/>
      <c r="J13" s="609">
        <v>4</v>
      </c>
      <c r="K13" s="610"/>
      <c r="L13" s="611" t="s">
        <v>27</v>
      </c>
      <c r="M13" s="611"/>
      <c r="N13" s="611"/>
      <c r="O13" s="156" t="s">
        <v>1</v>
      </c>
      <c r="P13" s="598" t="s">
        <v>0</v>
      </c>
      <c r="Q13" s="599"/>
      <c r="R13" s="109"/>
      <c r="S13" s="241" t="s">
        <v>5</v>
      </c>
      <c r="T13" s="261" t="str">
        <f>C14</f>
        <v>Masař Jakub</v>
      </c>
      <c r="U13" s="262" t="s">
        <v>14</v>
      </c>
      <c r="V13" s="263" t="str">
        <f>C15</f>
        <v>Koudela Vladimír</v>
      </c>
      <c r="W13" s="133">
        <f>IF('tabulka výsledků'!G26="","",'tabulka výsledků'!G26)</f>
        <v>3</v>
      </c>
      <c r="X13" s="134" t="s">
        <v>21</v>
      </c>
      <c r="Y13" s="135" t="str">
        <f>IF('tabulka výsledků'!I26="","",'tabulka výsledků'!I26)</f>
        <v>S</v>
      </c>
      <c r="Z13" s="1">
        <f>IF('tabulka výsledků'!G26="",'tabulka výsledků'!G26,"")</f>
      </c>
    </row>
    <row r="14" spans="2:25" s="1" customFormat="1" ht="24" customHeight="1" thickBot="1" thickTop="1">
      <c r="B14" s="238">
        <v>1</v>
      </c>
      <c r="C14" s="258" t="str">
        <f>HRÁČI!H1</f>
        <v>Masař Jakub</v>
      </c>
      <c r="D14" s="144"/>
      <c r="E14" s="138"/>
      <c r="F14" s="65" t="str">
        <f>W13&amp;":"&amp;Y13</f>
        <v>3:S</v>
      </c>
      <c r="G14" s="212">
        <f>VLOOKUP(F14,H30:I39,2,0)</f>
        <v>5</v>
      </c>
      <c r="H14" s="65" t="str">
        <f>W16&amp;":"&amp;Y16</f>
        <v>S:S</v>
      </c>
      <c r="I14" s="212">
        <f>VLOOKUP(H14,H30:I39,2,0)</f>
        <v>0</v>
      </c>
      <c r="J14" s="65" t="str">
        <f>Y18&amp;":"&amp;W18</f>
        <v>S:3</v>
      </c>
      <c r="K14" s="219">
        <f>VLOOKUP(J14,H30:I39,2,0)</f>
        <v>0</v>
      </c>
      <c r="L14" s="68">
        <f>VLOOKUP(F14,$H$30:$K$39,3,0)+VLOOKUP(H14,$H$30:$K$39,3,0)+VLOOKUP(J14,$H$30:$K$39,3,0)</f>
        <v>3</v>
      </c>
      <c r="M14" s="66" t="s">
        <v>21</v>
      </c>
      <c r="N14" s="67">
        <f>VLOOKUP(F14,$H$30:$K$39,4,0)+VLOOKUP(H14,$H$30:$K$39,4,0)+VLOOKUP(J14,$H$30:$K$39,4,0)</f>
        <v>3</v>
      </c>
      <c r="O14" s="222">
        <f>SUM(K14,I14,G14)</f>
        <v>5</v>
      </c>
      <c r="P14" s="167"/>
      <c r="Q14" s="165"/>
      <c r="R14" s="113"/>
      <c r="S14" s="242" t="s">
        <v>6</v>
      </c>
      <c r="T14" s="264" t="str">
        <f>C16</f>
        <v>Pinďák Pavel</v>
      </c>
      <c r="U14" s="265" t="s">
        <v>14</v>
      </c>
      <c r="V14" s="266" t="str">
        <f>C17</f>
        <v>Ptáček Ivan</v>
      </c>
      <c r="W14" s="133" t="str">
        <f>IF('tabulka výsledků'!G27="","",'tabulka výsledků'!G27)</f>
        <v>S</v>
      </c>
      <c r="X14" s="136" t="s">
        <v>21</v>
      </c>
      <c r="Y14" s="135">
        <f>IF('tabulka výsledků'!I27="","",'tabulka výsledků'!I27)</f>
        <v>3</v>
      </c>
    </row>
    <row r="15" spans="2:25" s="1" customFormat="1" ht="24" customHeight="1" thickBot="1">
      <c r="B15" s="239">
        <v>2</v>
      </c>
      <c r="C15" s="259" t="str">
        <f>HRÁČI!H2</f>
        <v>Koudela Vladimír</v>
      </c>
      <c r="D15" s="121" t="str">
        <f>Y13&amp;":"&amp;W13</f>
        <v>S:3</v>
      </c>
      <c r="E15" s="213">
        <f>VLOOKUP(D15,H30:I39,2,0)</f>
        <v>0</v>
      </c>
      <c r="F15" s="137"/>
      <c r="G15" s="138"/>
      <c r="H15" s="122" t="str">
        <f>W15&amp;":"&amp;Y15</f>
        <v>0:3</v>
      </c>
      <c r="I15" s="217">
        <f>VLOOKUP(H15,H30:I39,2,0)</f>
        <v>0</v>
      </c>
      <c r="J15" s="123" t="str">
        <f>W17&amp;":"&amp;Y17</f>
        <v>1:3</v>
      </c>
      <c r="K15" s="220">
        <f>VLOOKUP(J15,H30:I39,2,0)</f>
        <v>1</v>
      </c>
      <c r="L15" s="124">
        <f>VLOOKUP(D15,$H$30:$K$39,3,0)+VLOOKUP(H15,$H$30:$K$39,3,0)+VLOOKUP(J15,$H$30:$K$39,3,0)</f>
        <v>1</v>
      </c>
      <c r="M15" s="125" t="s">
        <v>21</v>
      </c>
      <c r="N15" s="126">
        <f>VLOOKUP(D15,$H$30:$K$39,4,0)+VLOOKUP(H15,$H$30:$K$39,4,0)+VLOOKUP(J15,$H$30:$K$39,4,0)</f>
        <v>9</v>
      </c>
      <c r="O15" s="223">
        <f>SUM(K15,I15,E15,C15)</f>
        <v>1</v>
      </c>
      <c r="P15" s="167"/>
      <c r="Q15" s="164"/>
      <c r="R15" s="113"/>
      <c r="S15" s="243" t="s">
        <v>7</v>
      </c>
      <c r="T15" s="244" t="str">
        <f>C15</f>
        <v>Koudela Vladimír</v>
      </c>
      <c r="U15" s="245" t="s">
        <v>14</v>
      </c>
      <c r="V15" s="246" t="str">
        <f>C16</f>
        <v>Pinďák Pavel</v>
      </c>
      <c r="W15" s="133">
        <f>IF('tabulka výsledků'!G28="","",'tabulka výsledků'!G28)</f>
        <v>0</v>
      </c>
      <c r="X15" s="106" t="s">
        <v>21</v>
      </c>
      <c r="Y15" s="135">
        <f>IF('tabulka výsledků'!I28="","",'tabulka výsledků'!I28)</f>
        <v>3</v>
      </c>
    </row>
    <row r="16" spans="2:25" s="1" customFormat="1" ht="24" customHeight="1" thickBot="1">
      <c r="B16" s="239">
        <v>3</v>
      </c>
      <c r="C16" s="259" t="str">
        <f>HRÁČI!H3</f>
        <v>Pinďák Pavel</v>
      </c>
      <c r="D16" s="123" t="str">
        <f>Y16&amp;":"&amp;W16</f>
        <v>S:S</v>
      </c>
      <c r="E16" s="214">
        <f>VLOOKUP(D16,H30:I39,2,0)</f>
        <v>0</v>
      </c>
      <c r="F16" s="127" t="str">
        <f>Y15&amp;":"&amp;W15</f>
        <v>3:0</v>
      </c>
      <c r="G16" s="213">
        <f>VLOOKUP(F16,H30:I39,2,0)</f>
        <v>7</v>
      </c>
      <c r="H16" s="137"/>
      <c r="I16" s="139"/>
      <c r="J16" s="122" t="str">
        <f>W14&amp;":"&amp;Y14</f>
        <v>S:3</v>
      </c>
      <c r="K16" s="221">
        <f>VLOOKUP(J16,H30:I39,2,0)</f>
        <v>0</v>
      </c>
      <c r="L16" s="124">
        <f>VLOOKUP(D16,$H$30:$K$39,3,0)+VLOOKUP(F16,$H$30:$K$39,3,0)+VLOOKUP(J16,$H$30:$K$39,3,0)</f>
        <v>3</v>
      </c>
      <c r="M16" s="125" t="s">
        <v>21</v>
      </c>
      <c r="N16" s="126">
        <f>VLOOKUP(D16,$H$30:$K$39,4,0)+VLOOKUP(F16,$H$30:$K$39,4,0)+VLOOKUP(J16,$H$30:$K$39,4,0)</f>
        <v>3</v>
      </c>
      <c r="O16" s="223">
        <f>SUM(K16,G16,E16,C16)</f>
        <v>7</v>
      </c>
      <c r="P16" s="167"/>
      <c r="Q16" s="165"/>
      <c r="R16" s="113"/>
      <c r="S16" s="242" t="s">
        <v>2</v>
      </c>
      <c r="T16" s="264" t="str">
        <f>C14</f>
        <v>Masař Jakub</v>
      </c>
      <c r="U16" s="265" t="s">
        <v>14</v>
      </c>
      <c r="V16" s="266" t="str">
        <f>C16</f>
        <v>Pinďák Pavel</v>
      </c>
      <c r="W16" s="133" t="str">
        <f>IF('tabulka výsledků'!G29="","",'tabulka výsledků'!G29)</f>
        <v>S</v>
      </c>
      <c r="X16" s="136" t="s">
        <v>21</v>
      </c>
      <c r="Y16" s="135" t="str">
        <f>IF('tabulka výsledků'!I29="","",'tabulka výsledků'!I29)</f>
        <v>S</v>
      </c>
    </row>
    <row r="17" spans="2:25" s="1" customFormat="1" ht="24" customHeight="1" thickBot="1">
      <c r="B17" s="240">
        <v>4</v>
      </c>
      <c r="C17" s="260" t="str">
        <f>HRÁČI!H4</f>
        <v>Ptáček Ivan</v>
      </c>
      <c r="D17" s="128" t="str">
        <f>W18&amp;":"&amp;Y18</f>
        <v>3:S</v>
      </c>
      <c r="E17" s="215">
        <f>VLOOKUP(D17,H30:I39,2,0)</f>
        <v>5</v>
      </c>
      <c r="F17" s="129" t="str">
        <f>Y17&amp;":"&amp;W17</f>
        <v>3:1</v>
      </c>
      <c r="G17" s="216">
        <f>VLOOKUP(F17,H30:I39,2,0)</f>
        <v>6</v>
      </c>
      <c r="H17" s="128" t="str">
        <f>Y14&amp;":"&amp;W14</f>
        <v>3:S</v>
      </c>
      <c r="I17" s="218">
        <f>VLOOKUP(H17,H30:I39,2,0)</f>
        <v>5</v>
      </c>
      <c r="J17" s="140"/>
      <c r="K17" s="141"/>
      <c r="L17" s="130">
        <f>VLOOKUP(D17,$H$30:$K$39,3,0)+VLOOKUP(F17,$H$30:$K$39,3,0)+VLOOKUP(H17,$H$30:$K$39,3,0)</f>
        <v>9</v>
      </c>
      <c r="M17" s="131" t="s">
        <v>21</v>
      </c>
      <c r="N17" s="132">
        <f>VLOOKUP(D17,$H$30:$K$39,4,0)+VLOOKUP(F17,$H$30:$K$39,4,0)+VLOOKUP(H17,$H$30:$K$39,4,0)</f>
        <v>1</v>
      </c>
      <c r="O17" s="224">
        <f>SUM(I17,G17,E17,C17)</f>
        <v>16</v>
      </c>
      <c r="P17" s="167"/>
      <c r="Q17" s="165"/>
      <c r="R17" s="114"/>
      <c r="S17" s="243" t="s">
        <v>4</v>
      </c>
      <c r="T17" s="244" t="str">
        <f>C15</f>
        <v>Koudela Vladimír</v>
      </c>
      <c r="U17" s="245" t="s">
        <v>14</v>
      </c>
      <c r="V17" s="246" t="str">
        <f>C17</f>
        <v>Ptáček Ivan</v>
      </c>
      <c r="W17" s="133">
        <f>IF('tabulka výsledků'!G30="","",'tabulka výsledků'!G30)</f>
        <v>1</v>
      </c>
      <c r="X17" s="106" t="s">
        <v>21</v>
      </c>
      <c r="Y17" s="135">
        <f>IF('tabulka výsledků'!I30="","",'tabulka výsledků'!I30)</f>
        <v>3</v>
      </c>
    </row>
    <row r="18" spans="4:25" s="1" customFormat="1" ht="24" customHeight="1" thickBot="1">
      <c r="D18" s="115"/>
      <c r="E18" s="116"/>
      <c r="F18" s="115"/>
      <c r="G18" s="116"/>
      <c r="H18" s="115"/>
      <c r="I18" s="116"/>
      <c r="J18" s="115"/>
      <c r="K18" s="116"/>
      <c r="L18" s="116"/>
      <c r="M18" s="116"/>
      <c r="N18" s="109"/>
      <c r="O18" s="109"/>
      <c r="P18" s="109"/>
      <c r="Q18" s="109"/>
      <c r="R18" s="113"/>
      <c r="S18" s="242" t="s">
        <v>3</v>
      </c>
      <c r="T18" s="264" t="str">
        <f>C17</f>
        <v>Ptáček Ivan</v>
      </c>
      <c r="U18" s="265" t="s">
        <v>14</v>
      </c>
      <c r="V18" s="266" t="str">
        <f>C14</f>
        <v>Masař Jakub</v>
      </c>
      <c r="W18" s="291">
        <f>IF('tabulka výsledků'!G31="","",'tabulka výsledků'!G31)</f>
        <v>3</v>
      </c>
      <c r="X18" s="136" t="s">
        <v>21</v>
      </c>
      <c r="Y18" s="292" t="str">
        <f>IF('tabulka výsledků'!I31="","",'tabulka výsledků'!I31)</f>
        <v>S</v>
      </c>
    </row>
    <row r="19" spans="4:18" s="1" customFormat="1" ht="24" customHeight="1" thickBot="1">
      <c r="D19" s="164" t="s">
        <v>8</v>
      </c>
      <c r="E19" s="600" t="s">
        <v>9</v>
      </c>
      <c r="F19" s="601"/>
      <c r="G19" s="165" t="s">
        <v>10</v>
      </c>
      <c r="H19" s="602" t="s">
        <v>11</v>
      </c>
      <c r="I19" s="603"/>
      <c r="J19" s="166" t="s">
        <v>12</v>
      </c>
      <c r="K19" s="604" t="s">
        <v>13</v>
      </c>
      <c r="L19" s="605"/>
      <c r="M19" s="116"/>
      <c r="N19" s="109"/>
      <c r="O19" s="109"/>
      <c r="P19" s="109"/>
      <c r="Q19" s="112"/>
      <c r="R19" s="109"/>
    </row>
    <row r="20" spans="2:18" s="1" customFormat="1" ht="24" customHeight="1">
      <c r="B20" s="112"/>
      <c r="M20" s="116"/>
      <c r="N20" s="109"/>
      <c r="O20" s="109"/>
      <c r="P20" s="109"/>
      <c r="Q20" s="109"/>
      <c r="R20" s="10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17" t="s">
        <v>16</v>
      </c>
      <c r="I30" s="1">
        <v>7</v>
      </c>
      <c r="J30" s="118">
        <v>3</v>
      </c>
      <c r="K30" s="118">
        <v>0</v>
      </c>
    </row>
    <row r="31" spans="8:11" s="1" customFormat="1" ht="15" hidden="1">
      <c r="H31" s="117" t="s">
        <v>18</v>
      </c>
      <c r="I31" s="1">
        <v>6</v>
      </c>
      <c r="J31" s="118">
        <v>3</v>
      </c>
      <c r="K31" s="118">
        <v>1</v>
      </c>
    </row>
    <row r="32" spans="8:11" s="1" customFormat="1" ht="15" hidden="1">
      <c r="H32" s="117" t="s">
        <v>20</v>
      </c>
      <c r="I32" s="1">
        <v>5</v>
      </c>
      <c r="J32" s="118">
        <v>3</v>
      </c>
      <c r="K32" s="118">
        <v>2</v>
      </c>
    </row>
    <row r="33" spans="8:11" s="1" customFormat="1" ht="15" hidden="1">
      <c r="H33" s="117" t="s">
        <v>22</v>
      </c>
      <c r="I33" s="1">
        <v>5</v>
      </c>
      <c r="J33" s="118">
        <v>3</v>
      </c>
      <c r="K33" s="118">
        <v>0</v>
      </c>
    </row>
    <row r="34" spans="8:11" s="1" customFormat="1" ht="15" hidden="1">
      <c r="H34" s="117" t="s">
        <v>17</v>
      </c>
      <c r="I34" s="1">
        <v>2</v>
      </c>
      <c r="J34" s="118">
        <v>2</v>
      </c>
      <c r="K34" s="118">
        <v>3</v>
      </c>
    </row>
    <row r="35" spans="8:11" s="1" customFormat="1" ht="15" hidden="1">
      <c r="H35" s="117" t="s">
        <v>19</v>
      </c>
      <c r="I35" s="1">
        <v>1</v>
      </c>
      <c r="J35" s="118">
        <v>1</v>
      </c>
      <c r="K35" s="118">
        <v>3</v>
      </c>
    </row>
    <row r="36" spans="8:11" s="1" customFormat="1" ht="15" hidden="1">
      <c r="H36" s="117" t="s">
        <v>15</v>
      </c>
      <c r="I36" s="1">
        <v>0</v>
      </c>
      <c r="J36" s="118">
        <v>0</v>
      </c>
      <c r="K36" s="118">
        <v>3</v>
      </c>
    </row>
    <row r="37" spans="8:11" s="1" customFormat="1" ht="15" hidden="1">
      <c r="H37" s="117" t="s">
        <v>23</v>
      </c>
      <c r="I37" s="1">
        <v>0</v>
      </c>
      <c r="J37" s="118">
        <v>0</v>
      </c>
      <c r="K37" s="118">
        <v>3</v>
      </c>
    </row>
    <row r="38" spans="8:11" s="1" customFormat="1" ht="15" hidden="1">
      <c r="H38" s="117" t="s">
        <v>24</v>
      </c>
      <c r="I38" s="1">
        <v>0</v>
      </c>
      <c r="J38" s="118">
        <v>0</v>
      </c>
      <c r="K38" s="118">
        <v>0</v>
      </c>
    </row>
    <row r="39" spans="8:9" s="1" customFormat="1" ht="15" hidden="1">
      <c r="H39" s="1" t="s">
        <v>21</v>
      </c>
      <c r="I39" s="119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2019-11-04T15:50:12Z</cp:lastPrinted>
  <dcterms:created xsi:type="dcterms:W3CDTF">2010-08-24T10:15:51Z</dcterms:created>
  <dcterms:modified xsi:type="dcterms:W3CDTF">2020-02-09T08:36:56Z</dcterms:modified>
  <cp:category/>
  <cp:version/>
  <cp:contentType/>
  <cp:contentStatus/>
</cp:coreProperties>
</file>