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liga" sheetId="1" r:id="rId1"/>
    <sheet name="2. liga" sheetId="2" r:id="rId2"/>
    <sheet name="3.liga" sheetId="3" r:id="rId3"/>
    <sheet name="4.liga" sheetId="4" r:id="rId4"/>
  </sheets>
  <definedNames/>
  <calcPr fullCalcOnLoad="1"/>
</workbook>
</file>

<file path=xl/sharedStrings.xml><?xml version="1.0" encoding="utf-8"?>
<sst xmlns="http://schemas.openxmlformats.org/spreadsheetml/2006/main" count="238" uniqueCount="55">
  <si>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</si>
  <si>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</si>
  <si>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</si>
  <si>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</si>
  <si>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</si>
  <si>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</si>
  <si>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</si>
  <si>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</si>
  <si>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</si>
  <si>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</si>
  <si>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</si>
  <si>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</si>
  <si>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</si>
  <si>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</si>
  <si>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</si>
  <si>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</si>
  <si>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</si>
  <si>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</si>
  <si>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</si>
  <si>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</si>
  <si>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</si>
  <si>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</si>
  <si>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</si>
  <si>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</si>
  <si>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</si>
  <si>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</si>
  <si>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</si>
  <si>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</si>
  <si>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Malaník Luboš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</si>
  <si>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</si>
  <si>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</si>
  <si>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</si>
  <si>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</si>
  <si>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</si>
  <si>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</si>
  <si>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</si>
  <si>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</si>
  <si>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</si>
  <si>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</si>
  <si>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</si>
  <si>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</si>
  <si>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Julínek Tomáš</t>
  </si>
  <si>
    <t>Matula Martin</t>
  </si>
  <si>
    <t>Konečný Dan</t>
  </si>
  <si>
    <t>Štěpaník Michal</t>
  </si>
  <si>
    <t>Pinďák Pavel</t>
  </si>
  <si>
    <t>Hrnčiřík Pavel</t>
  </si>
  <si>
    <t>Máša Luděk</t>
  </si>
  <si>
    <t>S</t>
  </si>
  <si>
    <t>1.</t>
  </si>
  <si>
    <t>2.</t>
  </si>
  <si>
    <t>4.</t>
  </si>
  <si>
    <t>3.</t>
  </si>
  <si>
    <t>5.</t>
  </si>
  <si>
    <t>3.-4.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</si>
</sst>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double">
        <color rgb="FF0070C0"/>
      </top>
      <bottom style="thin">
        <color rgb="FF7030A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7030A0"/>
      </right>
      <top/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 style="hair">
        <color theme="0" tint="-0.14993000030517578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70C0"/>
      </right>
      <top style="medium">
        <color rgb="FFFF0000"/>
      </top>
      <bottom style="double">
        <color rgb="FFFF0000"/>
      </bottom>
    </border>
    <border>
      <left style="thin">
        <color rgb="FF0070C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hair">
        <color theme="0" tint="-0.149959996342659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hair">
        <color theme="0" tint="-0.149959996342659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7030A0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25" borderId="0" applyFont="0" applyBorder="0" applyAlignment="0">
      <protection/>
    </xf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7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9" fontId="49" fillId="25" borderId="12" xfId="0" applyNumberFormat="1" applyFont="1" applyFill="1" applyBorder="1" applyAlignment="1">
      <alignment horizontal="center"/>
    </xf>
    <xf numFmtId="0" fontId="47" fillId="35" borderId="13" xfId="0" applyFont="1" applyFill="1" applyBorder="1" applyAlignment="1">
      <alignment/>
    </xf>
    <xf numFmtId="0" fontId="48" fillId="35" borderId="14" xfId="0" applyFont="1" applyFill="1" applyBorder="1" applyAlignment="1">
      <alignment/>
    </xf>
    <xf numFmtId="49" fontId="49" fillId="25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47" fillId="36" borderId="0" xfId="0" applyFont="1" applyFill="1" applyAlignment="1">
      <alignment/>
    </xf>
    <xf numFmtId="0" fontId="50" fillId="36" borderId="0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49" fontId="47" fillId="36" borderId="0" xfId="0" applyNumberFormat="1" applyFont="1" applyFill="1" applyAlignment="1">
      <alignment horizontal="center"/>
    </xf>
    <xf numFmtId="49" fontId="47" fillId="36" borderId="0" xfId="0" applyNumberFormat="1" applyFont="1" applyFill="1" applyBorder="1" applyAlignment="1">
      <alignment horizontal="center" vertical="center"/>
    </xf>
    <xf numFmtId="49" fontId="47" fillId="36" borderId="0" xfId="0" applyNumberFormat="1" applyFont="1" applyFill="1" applyAlignment="1">
      <alignment horizontal="center" vertical="center"/>
    </xf>
    <xf numFmtId="0" fontId="0" fillId="25" borderId="16" xfId="50" applyFont="1" applyBorder="1" applyAlignment="1">
      <alignment/>
      <protection/>
    </xf>
    <xf numFmtId="0" fontId="0" fillId="25" borderId="17" xfId="50" applyFont="1" applyBorder="1" applyAlignment="1">
      <alignment/>
      <protection/>
    </xf>
    <xf numFmtId="0" fontId="0" fillId="25" borderId="18" xfId="50" applyFont="1" applyBorder="1" applyAlignment="1">
      <alignment/>
      <protection/>
    </xf>
    <xf numFmtId="49" fontId="47" fillId="36" borderId="0" xfId="0" applyNumberFormat="1" applyFont="1" applyFill="1" applyBorder="1" applyAlignment="1">
      <alignment horizontal="center"/>
    </xf>
    <xf numFmtId="0" fontId="49" fillId="25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49" fillId="25" borderId="17" xfId="0" applyNumberFormat="1" applyFont="1" applyFill="1" applyBorder="1" applyAlignment="1">
      <alignment horizontal="center"/>
    </xf>
    <xf numFmtId="0" fontId="49" fillId="25" borderId="18" xfId="0" applyNumberFormat="1" applyFont="1" applyFill="1" applyBorder="1" applyAlignment="1">
      <alignment horizontal="center"/>
    </xf>
    <xf numFmtId="49" fontId="49" fillId="25" borderId="15" xfId="34" applyNumberFormat="1" applyFont="1" applyFill="1" applyBorder="1" applyAlignment="1">
      <alignment horizontal="center"/>
    </xf>
    <xf numFmtId="0" fontId="49" fillId="25" borderId="15" xfId="0" applyNumberFormat="1" applyFont="1" applyFill="1" applyBorder="1" applyAlignment="1">
      <alignment horizontal="center"/>
    </xf>
    <xf numFmtId="0" fontId="49" fillId="25" borderId="19" xfId="0" applyNumberFormat="1" applyFont="1" applyFill="1" applyBorder="1" applyAlignment="1">
      <alignment horizontal="center"/>
    </xf>
    <xf numFmtId="0" fontId="0" fillId="25" borderId="20" xfId="50" applyFont="1" applyBorder="1" applyAlignment="1">
      <alignment horizontal="left"/>
      <protection/>
    </xf>
    <xf numFmtId="0" fontId="0" fillId="25" borderId="19" xfId="50" applyFont="1" applyBorder="1" applyAlignment="1">
      <alignment horizontal="left"/>
      <protection/>
    </xf>
    <xf numFmtId="0" fontId="49" fillId="25" borderId="21" xfId="0" applyNumberFormat="1" applyFont="1" applyFill="1" applyBorder="1" applyAlignment="1" applyProtection="1">
      <alignment horizontal="center" vertical="center"/>
      <protection locked="0"/>
    </xf>
    <xf numFmtId="0" fontId="49" fillId="25" borderId="20" xfId="0" applyNumberFormat="1" applyFont="1" applyFill="1" applyBorder="1" applyAlignment="1" applyProtection="1">
      <alignment horizontal="center" vertical="center"/>
      <protection locked="0"/>
    </xf>
    <xf numFmtId="0" fontId="49" fillId="25" borderId="22" xfId="0" applyNumberFormat="1" applyFont="1" applyFill="1" applyBorder="1" applyAlignment="1" applyProtection="1">
      <alignment horizontal="center" vertical="center"/>
      <protection locked="0"/>
    </xf>
    <xf numFmtId="0" fontId="49" fillId="25" borderId="23" xfId="0" applyNumberFormat="1" applyFont="1" applyFill="1" applyBorder="1" applyAlignment="1" applyProtection="1">
      <alignment horizontal="center" vertical="center"/>
      <protection locked="0"/>
    </xf>
    <xf numFmtId="0" fontId="49" fillId="25" borderId="24" xfId="0" applyNumberFormat="1" applyFont="1" applyFill="1" applyBorder="1" applyAlignment="1" applyProtection="1">
      <alignment horizontal="center" vertical="center"/>
      <protection locked="0"/>
    </xf>
    <xf numFmtId="0" fontId="49" fillId="25" borderId="25" xfId="0" applyNumberFormat="1" applyFont="1" applyFill="1" applyBorder="1" applyAlignment="1" applyProtection="1">
      <alignment horizontal="center" vertical="center"/>
      <protection locked="0"/>
    </xf>
    <xf numFmtId="0" fontId="49" fillId="25" borderId="18" xfId="0" applyNumberFormat="1" applyFont="1" applyFill="1" applyBorder="1" applyAlignment="1" applyProtection="1">
      <alignment horizontal="center" vertical="center"/>
      <protection locked="0"/>
    </xf>
    <xf numFmtId="0" fontId="49" fillId="25" borderId="19" xfId="0" applyNumberFormat="1" applyFont="1" applyFill="1" applyBorder="1" applyAlignment="1" applyProtection="1">
      <alignment horizontal="center" vertical="center"/>
      <protection locked="0"/>
    </xf>
    <xf numFmtId="0" fontId="49" fillId="25" borderId="16" xfId="0" applyNumberFormat="1" applyFont="1" applyFill="1" applyBorder="1" applyAlignment="1" applyProtection="1">
      <alignment vertical="center"/>
      <protection/>
    </xf>
    <xf numFmtId="0" fontId="49" fillId="25" borderId="17" xfId="0" applyNumberFormat="1" applyFont="1" applyFill="1" applyBorder="1" applyAlignment="1" applyProtection="1">
      <alignment horizontal="center" vertical="center"/>
      <protection/>
    </xf>
    <xf numFmtId="0" fontId="49" fillId="25" borderId="18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52" fillId="25" borderId="26" xfId="50" applyNumberFormat="1" applyFont="1" applyBorder="1" applyAlignment="1">
      <alignment horizontal="center" vertical="center"/>
      <protection/>
    </xf>
    <xf numFmtId="0" fontId="49" fillId="25" borderId="27" xfId="50" applyNumberFormat="1" applyFont="1" applyBorder="1" applyAlignment="1">
      <alignment horizontal="center" vertical="center"/>
      <protection/>
    </xf>
    <xf numFmtId="0" fontId="49" fillId="25" borderId="28" xfId="50" applyFont="1" applyBorder="1" applyAlignment="1">
      <alignment horizontal="center"/>
      <protection/>
    </xf>
    <xf numFmtId="0" fontId="49" fillId="25" borderId="22" xfId="50" applyFont="1" applyBorder="1" applyAlignment="1">
      <alignment horizontal="center"/>
      <protection/>
    </xf>
    <xf numFmtId="0" fontId="49" fillId="25" borderId="16" xfId="50" applyFont="1" applyBorder="1" applyAlignment="1">
      <alignment horizontal="center"/>
      <protection/>
    </xf>
    <xf numFmtId="0" fontId="49" fillId="25" borderId="23" xfId="50" applyFont="1" applyBorder="1" applyAlignment="1">
      <alignment horizontal="center"/>
      <protection/>
    </xf>
    <xf numFmtId="0" fontId="47" fillId="25" borderId="29" xfId="50" applyFont="1" applyBorder="1" applyAlignment="1">
      <alignment horizontal="center"/>
      <protection/>
    </xf>
    <xf numFmtId="0" fontId="53" fillId="25" borderId="30" xfId="0" applyFont="1" applyFill="1" applyBorder="1" applyAlignment="1" applyProtection="1">
      <alignment horizontal="left" indent="1"/>
      <protection locked="0"/>
    </xf>
    <xf numFmtId="0" fontId="54" fillId="34" borderId="31" xfId="0" applyNumberFormat="1" applyFont="1" applyFill="1" applyBorder="1" applyAlignment="1">
      <alignment horizontal="center" vertical="center"/>
    </xf>
    <xf numFmtId="0" fontId="54" fillId="34" borderId="32" xfId="0" applyNumberFormat="1" applyFont="1" applyFill="1" applyBorder="1" applyAlignment="1">
      <alignment horizontal="center" vertical="center"/>
    </xf>
    <xf numFmtId="0" fontId="54" fillId="25" borderId="33" xfId="50" applyNumberFormat="1" applyFont="1" applyBorder="1" applyAlignment="1">
      <alignment horizontal="center" vertical="center"/>
      <protection/>
    </xf>
    <xf numFmtId="0" fontId="54" fillId="38" borderId="34" xfId="0" applyNumberFormat="1" applyFont="1" applyFill="1" applyBorder="1" applyAlignment="1">
      <alignment horizontal="center" vertical="center"/>
    </xf>
    <xf numFmtId="0" fontId="53" fillId="25" borderId="31" xfId="50" applyNumberFormat="1" applyFont="1" applyBorder="1" applyAlignment="1">
      <alignment horizontal="right" vertical="center"/>
      <protection/>
    </xf>
    <xf numFmtId="0" fontId="53" fillId="25" borderId="31" xfId="50" applyNumberFormat="1" applyFont="1" applyBorder="1" applyAlignment="1">
      <alignment horizontal="center" vertical="center"/>
      <protection/>
    </xf>
    <xf numFmtId="0" fontId="53" fillId="25" borderId="31" xfId="50" applyNumberFormat="1" applyFont="1" applyBorder="1" applyAlignment="1">
      <alignment horizontal="left" vertical="center"/>
      <protection/>
    </xf>
    <xf numFmtId="0" fontId="53" fillId="25" borderId="35" xfId="50" applyNumberFormat="1" applyFont="1" applyBorder="1" applyAlignment="1">
      <alignment horizontal="center" vertical="center"/>
      <protection/>
    </xf>
    <xf numFmtId="0" fontId="53" fillId="25" borderId="36" xfId="50" applyNumberFormat="1" applyFont="1" applyBorder="1" applyAlignment="1" applyProtection="1">
      <alignment horizontal="center" vertical="center"/>
      <protection locked="0"/>
    </xf>
    <xf numFmtId="0" fontId="47" fillId="25" borderId="37" xfId="50" applyFont="1" applyBorder="1" applyAlignment="1">
      <alignment horizontal="center"/>
      <protection/>
    </xf>
    <xf numFmtId="0" fontId="53" fillId="25" borderId="38" xfId="0" applyFont="1" applyFill="1" applyBorder="1" applyAlignment="1" applyProtection="1">
      <alignment horizontal="left" indent="1"/>
      <protection locked="0"/>
    </xf>
    <xf numFmtId="0" fontId="54" fillId="25" borderId="39" xfId="50" applyNumberFormat="1" applyFont="1" applyBorder="1" applyAlignment="1">
      <alignment horizontal="center" vertical="center"/>
      <protection/>
    </xf>
    <xf numFmtId="0" fontId="54" fillId="38" borderId="40" xfId="0" applyNumberFormat="1" applyFont="1" applyFill="1" applyBorder="1" applyAlignment="1">
      <alignment horizontal="center" vertical="center"/>
    </xf>
    <xf numFmtId="0" fontId="54" fillId="34" borderId="41" xfId="0" applyNumberFormat="1" applyFont="1" applyFill="1" applyBorder="1" applyAlignment="1">
      <alignment horizontal="center" vertical="center"/>
    </xf>
    <xf numFmtId="0" fontId="54" fillId="34" borderId="42" xfId="0" applyNumberFormat="1" applyFont="1" applyFill="1" applyBorder="1" applyAlignment="1">
      <alignment horizontal="center" vertical="center"/>
    </xf>
    <xf numFmtId="0" fontId="54" fillId="38" borderId="43" xfId="0" applyNumberFormat="1" applyFont="1" applyFill="1" applyBorder="1" applyAlignment="1">
      <alignment horizontal="center" vertical="center"/>
    </xf>
    <xf numFmtId="0" fontId="53" fillId="25" borderId="0" xfId="50" applyNumberFormat="1" applyFont="1" applyBorder="1" applyAlignment="1">
      <alignment horizontal="center" vertical="center"/>
      <protection/>
    </xf>
    <xf numFmtId="0" fontId="53" fillId="25" borderId="44" xfId="50" applyNumberFormat="1" applyFont="1" applyBorder="1" applyAlignment="1" applyProtection="1">
      <alignment horizontal="center" vertical="center"/>
      <protection locked="0"/>
    </xf>
    <xf numFmtId="0" fontId="53" fillId="25" borderId="45" xfId="0" applyFont="1" applyFill="1" applyBorder="1" applyAlignment="1" applyProtection="1">
      <alignment horizontal="left" indent="1"/>
      <protection locked="0"/>
    </xf>
    <xf numFmtId="0" fontId="53" fillId="25" borderId="39" xfId="50" applyNumberFormat="1" applyFont="1" applyBorder="1" applyAlignment="1">
      <alignment horizontal="center" vertical="center"/>
      <protection/>
    </xf>
    <xf numFmtId="0" fontId="47" fillId="25" borderId="46" xfId="50" applyFont="1" applyBorder="1" applyAlignment="1">
      <alignment horizontal="center"/>
      <protection/>
    </xf>
    <xf numFmtId="0" fontId="53" fillId="25" borderId="47" xfId="0" applyFont="1" applyFill="1" applyBorder="1" applyAlignment="1" applyProtection="1">
      <alignment horizontal="left" indent="1"/>
      <protection locked="0"/>
    </xf>
    <xf numFmtId="0" fontId="54" fillId="25" borderId="48" xfId="50" applyNumberFormat="1" applyFont="1" applyBorder="1" applyAlignment="1">
      <alignment horizontal="center" vertical="center"/>
      <protection/>
    </xf>
    <xf numFmtId="0" fontId="54" fillId="38" borderId="49" xfId="0" applyNumberFormat="1" applyFont="1" applyFill="1" applyBorder="1" applyAlignment="1">
      <alignment horizontal="center" vertical="center"/>
    </xf>
    <xf numFmtId="0" fontId="54" fillId="38" borderId="50" xfId="0" applyNumberFormat="1" applyFont="1" applyFill="1" applyBorder="1" applyAlignment="1">
      <alignment horizontal="center" vertical="center"/>
    </xf>
    <xf numFmtId="0" fontId="54" fillId="34" borderId="51" xfId="50" applyNumberFormat="1" applyFont="1" applyFill="1" applyBorder="1" applyAlignment="1">
      <alignment horizontal="center"/>
      <protection/>
    </xf>
    <xf numFmtId="0" fontId="54" fillId="34" borderId="52" xfId="50" applyNumberFormat="1" applyFont="1" applyFill="1" applyBorder="1" applyAlignment="1">
      <alignment horizontal="center"/>
      <protection/>
    </xf>
    <xf numFmtId="0" fontId="53" fillId="25" borderId="53" xfId="50" applyNumberFormat="1" applyFont="1" applyBorder="1" applyAlignment="1">
      <alignment horizontal="right" vertical="center"/>
      <protection/>
    </xf>
    <xf numFmtId="0" fontId="53" fillId="25" borderId="48" xfId="50" applyNumberFormat="1" applyFont="1" applyBorder="1" applyAlignment="1">
      <alignment horizontal="center"/>
      <protection/>
    </xf>
    <xf numFmtId="0" fontId="53" fillId="25" borderId="53" xfId="50" applyNumberFormat="1" applyFont="1" applyBorder="1" applyAlignment="1">
      <alignment horizontal="left" vertical="center"/>
      <protection/>
    </xf>
    <xf numFmtId="0" fontId="53" fillId="25" borderId="54" xfId="50" applyNumberFormat="1" applyFont="1" applyBorder="1" applyAlignment="1">
      <alignment horizontal="center" vertical="center"/>
      <protection/>
    </xf>
    <xf numFmtId="0" fontId="53" fillId="25" borderId="55" xfId="50" applyNumberFormat="1" applyFont="1" applyBorder="1" applyAlignment="1" applyProtection="1">
      <alignment horizontal="center"/>
      <protection locked="0"/>
    </xf>
    <xf numFmtId="0" fontId="55" fillId="25" borderId="22" xfId="50" applyFont="1" applyBorder="1" applyAlignment="1">
      <alignment horizontal="center" vertical="top"/>
      <protection/>
    </xf>
    <xf numFmtId="0" fontId="55" fillId="25" borderId="16" xfId="50" applyFont="1" applyBorder="1" applyAlignment="1">
      <alignment horizontal="left" vertical="top"/>
      <protection/>
    </xf>
    <xf numFmtId="0" fontId="55" fillId="25" borderId="16" xfId="50" applyFont="1" applyBorder="1" applyAlignment="1">
      <alignment horizontal="center" vertical="center"/>
      <protection/>
    </xf>
    <xf numFmtId="0" fontId="56" fillId="25" borderId="16" xfId="50" applyFont="1" applyBorder="1" applyAlignment="1">
      <alignment horizontal="center" vertical="center"/>
      <protection/>
    </xf>
    <xf numFmtId="0" fontId="56" fillId="25" borderId="16" xfId="50" applyFont="1" applyBorder="1" applyAlignment="1">
      <alignment horizontal="left" vertical="center"/>
      <protection/>
    </xf>
    <xf numFmtId="0" fontId="42" fillId="25" borderId="16" xfId="50" applyFont="1" applyBorder="1" applyAlignment="1">
      <alignment horizontal="center"/>
      <protection/>
    </xf>
    <xf numFmtId="0" fontId="42" fillId="25" borderId="16" xfId="50" applyFont="1" applyBorder="1" applyAlignment="1">
      <alignment horizontal="left"/>
      <protection/>
    </xf>
    <xf numFmtId="0" fontId="42" fillId="25" borderId="23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47" fillId="9" borderId="0" xfId="0" applyFont="1" applyFill="1" applyAlignment="1">
      <alignment/>
    </xf>
    <xf numFmtId="0" fontId="0" fillId="9" borderId="0" xfId="0" applyFill="1" applyAlignment="1">
      <alignment/>
    </xf>
    <xf numFmtId="0" fontId="50" fillId="9" borderId="0" xfId="0" applyFont="1" applyFill="1" applyBorder="1" applyAlignment="1">
      <alignment/>
    </xf>
    <xf numFmtId="0" fontId="51" fillId="9" borderId="0" xfId="0" applyFont="1" applyFill="1" applyBorder="1" applyAlignment="1">
      <alignment/>
    </xf>
    <xf numFmtId="0" fontId="47" fillId="9" borderId="0" xfId="0" applyFont="1" applyFill="1" applyBorder="1" applyAlignment="1">
      <alignment/>
    </xf>
    <xf numFmtId="49" fontId="47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47" fillId="9" borderId="0" xfId="0" applyNumberFormat="1" applyFont="1" applyFill="1" applyBorder="1" applyAlignment="1">
      <alignment horizontal="center" vertical="center"/>
    </xf>
    <xf numFmtId="49" fontId="47" fillId="9" borderId="0" xfId="0" applyNumberFormat="1" applyFont="1" applyFill="1" applyAlignment="1">
      <alignment horizontal="center"/>
    </xf>
    <xf numFmtId="49" fontId="47" fillId="9" borderId="0" xfId="0" applyNumberFormat="1" applyFont="1" applyFill="1" applyBorder="1" applyAlignment="1">
      <alignment horizontal="center"/>
    </xf>
    <xf numFmtId="0" fontId="53" fillId="25" borderId="0" xfId="50" applyNumberFormat="1" applyFont="1" applyBorder="1" applyAlignment="1">
      <alignment horizontal="right" vertical="center"/>
      <protection/>
    </xf>
    <xf numFmtId="0" fontId="54" fillId="25" borderId="56" xfId="50" applyNumberFormat="1" applyFont="1" applyBorder="1" applyAlignment="1">
      <alignment horizontal="center" vertical="center"/>
      <protection/>
    </xf>
    <xf numFmtId="0" fontId="53" fillId="25" borderId="56" xfId="50" applyNumberFormat="1" applyFont="1" applyBorder="1" applyAlignment="1">
      <alignment horizontal="right" vertical="center"/>
      <protection/>
    </xf>
    <xf numFmtId="0" fontId="53" fillId="25" borderId="56" xfId="50" applyNumberFormat="1" applyFont="1" applyBorder="1" applyAlignment="1">
      <alignment horizontal="center" vertical="center"/>
      <protection/>
    </xf>
    <xf numFmtId="0" fontId="53" fillId="25" borderId="57" xfId="50" applyNumberFormat="1" applyFont="1" applyBorder="1" applyAlignment="1">
      <alignment horizontal="center" vertical="center"/>
      <protection/>
    </xf>
    <xf numFmtId="0" fontId="53" fillId="25" borderId="58" xfId="50" applyNumberFormat="1" applyFont="1" applyBorder="1" applyAlignment="1">
      <alignment horizontal="center" vertical="center"/>
      <protection/>
    </xf>
    <xf numFmtId="0" fontId="54" fillId="38" borderId="59" xfId="0" applyNumberFormat="1" applyFont="1" applyFill="1" applyBorder="1" applyAlignment="1">
      <alignment horizontal="center" vertical="center"/>
    </xf>
    <xf numFmtId="0" fontId="54" fillId="25" borderId="60" xfId="50" applyNumberFormat="1" applyFont="1" applyBorder="1" applyAlignment="1">
      <alignment horizontal="center" vertical="center"/>
      <protection/>
    </xf>
    <xf numFmtId="0" fontId="53" fillId="25" borderId="61" xfId="50" applyNumberFormat="1" applyFont="1" applyBorder="1" applyAlignment="1">
      <alignment horizontal="left" vertical="center"/>
      <protection/>
    </xf>
    <xf numFmtId="0" fontId="54" fillId="25" borderId="62" xfId="50" applyNumberFormat="1" applyFont="1" applyBorder="1" applyAlignment="1">
      <alignment horizontal="center" vertical="center"/>
      <protection/>
    </xf>
    <xf numFmtId="0" fontId="53" fillId="25" borderId="63" xfId="50" applyNumberFormat="1" applyFont="1" applyBorder="1" applyAlignment="1">
      <alignment horizontal="left" vertical="center"/>
      <protection/>
    </xf>
    <xf numFmtId="0" fontId="54" fillId="38" borderId="64" xfId="0" applyNumberFormat="1" applyFont="1" applyFill="1" applyBorder="1" applyAlignment="1">
      <alignment horizontal="center" vertical="center"/>
    </xf>
    <xf numFmtId="0" fontId="54" fillId="25" borderId="0" xfId="50" applyNumberFormat="1" applyFont="1" applyBorder="1" applyAlignment="1">
      <alignment horizontal="center" vertical="center"/>
      <protection/>
    </xf>
    <xf numFmtId="0" fontId="54" fillId="38" borderId="65" xfId="0" applyNumberFormat="1" applyFont="1" applyFill="1" applyBorder="1" applyAlignment="1">
      <alignment horizontal="center" vertical="center"/>
    </xf>
    <xf numFmtId="0" fontId="53" fillId="25" borderId="66" xfId="0" applyFont="1" applyFill="1" applyBorder="1" applyAlignment="1" applyProtection="1">
      <alignment horizontal="left" indent="1"/>
      <protection locked="0"/>
    </xf>
    <xf numFmtId="0" fontId="53" fillId="25" borderId="67" xfId="0" applyFont="1" applyFill="1" applyBorder="1" applyAlignment="1" applyProtection="1">
      <alignment horizontal="left" indent="1"/>
      <protection locked="0"/>
    </xf>
    <xf numFmtId="0" fontId="54" fillId="38" borderId="68" xfId="0" applyNumberFormat="1" applyFont="1" applyFill="1" applyBorder="1" applyAlignment="1">
      <alignment horizontal="center" vertical="center"/>
    </xf>
    <xf numFmtId="0" fontId="54" fillId="38" borderId="69" xfId="0" applyNumberFormat="1" applyFont="1" applyFill="1" applyBorder="1" applyAlignment="1">
      <alignment horizontal="center" vertical="center"/>
    </xf>
    <xf numFmtId="0" fontId="54" fillId="38" borderId="70" xfId="0" applyNumberFormat="1" applyFont="1" applyFill="1" applyBorder="1" applyAlignment="1">
      <alignment horizontal="center" vertical="center"/>
    </xf>
    <xf numFmtId="0" fontId="54" fillId="38" borderId="71" xfId="0" applyNumberFormat="1" applyFont="1" applyFill="1" applyBorder="1" applyAlignment="1">
      <alignment horizontal="center" vertical="center"/>
    </xf>
    <xf numFmtId="0" fontId="52" fillId="25" borderId="72" xfId="50" applyNumberFormat="1" applyFont="1" applyBorder="1" applyAlignment="1">
      <alignment horizontal="center" vertical="center"/>
      <protection/>
    </xf>
    <xf numFmtId="0" fontId="49" fillId="25" borderId="73" xfId="50" applyNumberFormat="1" applyFont="1" applyBorder="1" applyAlignment="1">
      <alignment horizontal="center" vertical="center"/>
      <protection/>
    </xf>
    <xf numFmtId="0" fontId="47" fillId="25" borderId="74" xfId="50" applyFont="1" applyBorder="1" applyAlignment="1">
      <alignment horizontal="center"/>
      <protection/>
    </xf>
    <xf numFmtId="0" fontId="53" fillId="25" borderId="75" xfId="50" applyNumberFormat="1" applyFont="1" applyBorder="1" applyAlignment="1" applyProtection="1">
      <alignment horizontal="center" vertical="center"/>
      <protection locked="0"/>
    </xf>
    <xf numFmtId="0" fontId="47" fillId="25" borderId="76" xfId="50" applyFont="1" applyBorder="1" applyAlignment="1">
      <alignment horizontal="center"/>
      <protection/>
    </xf>
    <xf numFmtId="0" fontId="53" fillId="25" borderId="77" xfId="50" applyNumberFormat="1" applyFont="1" applyBorder="1" applyAlignment="1" applyProtection="1">
      <alignment horizontal="center" vertical="center"/>
      <protection locked="0"/>
    </xf>
    <xf numFmtId="0" fontId="47" fillId="25" borderId="78" xfId="50" applyFont="1" applyBorder="1" applyAlignment="1">
      <alignment horizontal="center"/>
      <protection/>
    </xf>
    <xf numFmtId="0" fontId="53" fillId="25" borderId="79" xfId="0" applyFont="1" applyFill="1" applyBorder="1" applyAlignment="1" applyProtection="1">
      <alignment horizontal="left" indent="1"/>
      <protection locked="0"/>
    </xf>
    <xf numFmtId="0" fontId="54" fillId="25" borderId="80" xfId="50" applyNumberFormat="1" applyFont="1" applyBorder="1" applyAlignment="1">
      <alignment horizontal="center" vertical="center"/>
      <protection/>
    </xf>
    <xf numFmtId="0" fontId="54" fillId="38" borderId="81" xfId="0" applyNumberFormat="1" applyFont="1" applyFill="1" applyBorder="1" applyAlignment="1">
      <alignment horizontal="center" vertical="center"/>
    </xf>
    <xf numFmtId="0" fontId="54" fillId="25" borderId="82" xfId="50" applyNumberFormat="1" applyFont="1" applyBorder="1" applyAlignment="1">
      <alignment horizontal="center" vertical="center"/>
      <protection/>
    </xf>
    <xf numFmtId="0" fontId="54" fillId="38" borderId="83" xfId="0" applyNumberFormat="1" applyFont="1" applyFill="1" applyBorder="1" applyAlignment="1">
      <alignment horizontal="center" vertical="center"/>
    </xf>
    <xf numFmtId="0" fontId="54" fillId="38" borderId="84" xfId="0" applyNumberFormat="1" applyFont="1" applyFill="1" applyBorder="1" applyAlignment="1">
      <alignment horizontal="center" vertical="center"/>
    </xf>
    <xf numFmtId="0" fontId="53" fillId="25" borderId="80" xfId="50" applyNumberFormat="1" applyFont="1" applyBorder="1" applyAlignment="1">
      <alignment horizontal="right" vertical="center"/>
      <protection/>
    </xf>
    <xf numFmtId="0" fontId="53" fillId="25" borderId="80" xfId="50" applyNumberFormat="1" applyFont="1" applyBorder="1" applyAlignment="1">
      <alignment horizontal="center"/>
      <protection/>
    </xf>
    <xf numFmtId="0" fontId="53" fillId="25" borderId="85" xfId="50" applyNumberFormat="1" applyFont="1" applyBorder="1" applyAlignment="1">
      <alignment horizontal="left" vertical="center"/>
      <protection/>
    </xf>
    <xf numFmtId="0" fontId="53" fillId="25" borderId="86" xfId="50" applyNumberFormat="1" applyFont="1" applyBorder="1" applyAlignment="1">
      <alignment horizontal="center" vertical="center"/>
      <protection/>
    </xf>
    <xf numFmtId="0" fontId="53" fillId="25" borderId="87" xfId="50" applyNumberFormat="1" applyFont="1" applyBorder="1" applyAlignment="1" applyProtection="1">
      <alignment horizontal="center"/>
      <protection locked="0"/>
    </xf>
    <xf numFmtId="0" fontId="47" fillId="9" borderId="88" xfId="0" applyFont="1" applyFill="1" applyBorder="1" applyAlignment="1">
      <alignment/>
    </xf>
    <xf numFmtId="0" fontId="47" fillId="9" borderId="89" xfId="0" applyFont="1" applyFill="1" applyBorder="1" applyAlignment="1">
      <alignment/>
    </xf>
    <xf numFmtId="0" fontId="47" fillId="39" borderId="90" xfId="0" applyFont="1" applyFill="1" applyBorder="1" applyAlignment="1">
      <alignment/>
    </xf>
    <xf numFmtId="0" fontId="48" fillId="39" borderId="91" xfId="0" applyFont="1" applyFill="1" applyBorder="1" applyAlignment="1">
      <alignment/>
    </xf>
    <xf numFmtId="0" fontId="54" fillId="39" borderId="0" xfId="0" applyNumberFormat="1" applyFont="1" applyFill="1" applyBorder="1" applyAlignment="1">
      <alignment horizontal="center" vertical="center"/>
    </xf>
    <xf numFmtId="0" fontId="54" fillId="39" borderId="62" xfId="0" applyNumberFormat="1" applyFont="1" applyFill="1" applyBorder="1" applyAlignment="1">
      <alignment horizontal="center" vertical="center"/>
    </xf>
    <xf numFmtId="0" fontId="54" fillId="39" borderId="63" xfId="0" applyNumberFormat="1" applyFont="1" applyFill="1" applyBorder="1" applyAlignment="1">
      <alignment horizontal="center" vertical="center"/>
    </xf>
    <xf numFmtId="0" fontId="54" fillId="39" borderId="56" xfId="0" applyNumberFormat="1" applyFont="1" applyFill="1" applyBorder="1" applyAlignment="1">
      <alignment horizontal="center" vertical="center"/>
    </xf>
    <xf numFmtId="0" fontId="54" fillId="39" borderId="82" xfId="50" applyNumberFormat="1" applyFont="1" applyFill="1" applyBorder="1" applyAlignment="1">
      <alignment horizontal="center"/>
      <protection/>
    </xf>
    <xf numFmtId="0" fontId="54" fillId="39" borderId="79" xfId="50" applyNumberFormat="1" applyFont="1" applyFill="1" applyBorder="1" applyAlignment="1">
      <alignment horizontal="center"/>
      <protection/>
    </xf>
    <xf numFmtId="0" fontId="49" fillId="25" borderId="92" xfId="50" applyFont="1" applyBorder="1" applyAlignment="1">
      <alignment horizontal="center"/>
      <protection/>
    </xf>
    <xf numFmtId="0" fontId="49" fillId="25" borderId="93" xfId="50" applyFont="1" applyBorder="1" applyAlignment="1">
      <alignment horizontal="center"/>
      <protection/>
    </xf>
    <xf numFmtId="0" fontId="49" fillId="25" borderId="93" xfId="0" applyNumberFormat="1" applyFont="1" applyFill="1" applyBorder="1" applyAlignment="1" applyProtection="1">
      <alignment vertical="center"/>
      <protection/>
    </xf>
    <xf numFmtId="0" fontId="49" fillId="25" borderId="94" xfId="50" applyFont="1" applyBorder="1" applyAlignment="1">
      <alignment horizontal="center"/>
      <protection/>
    </xf>
    <xf numFmtId="0" fontId="49" fillId="25" borderId="0" xfId="50" applyFont="1" applyBorder="1" applyAlignment="1">
      <alignment horizontal="center"/>
      <protection/>
    </xf>
    <xf numFmtId="0" fontId="49" fillId="25" borderId="89" xfId="0" applyNumberFormat="1" applyFont="1" applyFill="1" applyBorder="1" applyAlignment="1" applyProtection="1">
      <alignment horizontal="center" vertical="center"/>
      <protection locked="0"/>
    </xf>
    <xf numFmtId="0" fontId="49" fillId="25" borderId="0" xfId="0" applyNumberFormat="1" applyFont="1" applyFill="1" applyBorder="1" applyAlignment="1" applyProtection="1">
      <alignment vertical="center"/>
      <protection/>
    </xf>
    <xf numFmtId="0" fontId="49" fillId="25" borderId="75" xfId="0" applyNumberFormat="1" applyFont="1" applyFill="1" applyBorder="1" applyAlignment="1" applyProtection="1">
      <alignment horizontal="center" vertical="center"/>
      <protection locked="0"/>
    </xf>
    <xf numFmtId="0" fontId="52" fillId="25" borderId="95" xfId="50" applyNumberFormat="1" applyFont="1" applyBorder="1" applyAlignment="1">
      <alignment horizontal="center" vertical="center"/>
      <protection/>
    </xf>
    <xf numFmtId="0" fontId="49" fillId="25" borderId="96" xfId="50" applyNumberFormat="1" applyFont="1" applyBorder="1" applyAlignment="1">
      <alignment horizontal="center" vertical="center"/>
      <protection/>
    </xf>
    <xf numFmtId="0" fontId="47" fillId="25" borderId="97" xfId="0" applyFont="1" applyFill="1" applyBorder="1" applyAlignment="1">
      <alignment horizontal="center"/>
    </xf>
    <xf numFmtId="0" fontId="54" fillId="35" borderId="98" xfId="0" applyNumberFormat="1" applyFont="1" applyFill="1" applyBorder="1" applyAlignment="1">
      <alignment horizontal="center" vertical="center"/>
    </xf>
    <xf numFmtId="0" fontId="54" fillId="35" borderId="99" xfId="0" applyNumberFormat="1" applyFont="1" applyFill="1" applyBorder="1" applyAlignment="1">
      <alignment horizontal="center" vertical="center"/>
    </xf>
    <xf numFmtId="0" fontId="54" fillId="25" borderId="100" xfId="0" applyNumberFormat="1" applyFont="1" applyFill="1" applyBorder="1" applyAlignment="1">
      <alignment horizontal="center" vertical="center"/>
    </xf>
    <xf numFmtId="0" fontId="54" fillId="38" borderId="101" xfId="0" applyNumberFormat="1" applyFont="1" applyFill="1" applyBorder="1" applyAlignment="1">
      <alignment horizontal="center" vertical="center"/>
    </xf>
    <xf numFmtId="0" fontId="54" fillId="38" borderId="102" xfId="0" applyNumberFormat="1" applyFont="1" applyFill="1" applyBorder="1" applyAlignment="1">
      <alignment horizontal="center" vertical="center"/>
    </xf>
    <xf numFmtId="0" fontId="53" fillId="25" borderId="103" xfId="50" applyNumberFormat="1" applyFont="1" applyBorder="1" applyAlignment="1">
      <alignment horizontal="right" vertical="center"/>
      <protection/>
    </xf>
    <xf numFmtId="0" fontId="53" fillId="25" borderId="104" xfId="50" applyNumberFormat="1" applyFont="1" applyBorder="1" applyAlignment="1">
      <alignment horizontal="center" vertical="center"/>
      <protection/>
    </xf>
    <xf numFmtId="0" fontId="53" fillId="25" borderId="105" xfId="50" applyNumberFormat="1" applyFont="1" applyBorder="1" applyAlignment="1">
      <alignment horizontal="left" vertical="center"/>
      <protection/>
    </xf>
    <xf numFmtId="0" fontId="53" fillId="25" borderId="106" xfId="50" applyNumberFormat="1" applyFont="1" applyBorder="1" applyAlignment="1">
      <alignment horizontal="center" vertical="center"/>
      <protection/>
    </xf>
    <xf numFmtId="0" fontId="53" fillId="25" borderId="107" xfId="50" applyNumberFormat="1" applyFont="1" applyBorder="1" applyAlignment="1" applyProtection="1">
      <alignment horizontal="center" vertical="center"/>
      <protection locked="0"/>
    </xf>
    <xf numFmtId="0" fontId="47" fillId="25" borderId="108" xfId="0" applyFont="1" applyFill="1" applyBorder="1" applyAlignment="1">
      <alignment horizontal="center"/>
    </xf>
    <xf numFmtId="0" fontId="54" fillId="25" borderId="109" xfId="0" applyNumberFormat="1" applyFont="1" applyFill="1" applyBorder="1" applyAlignment="1">
      <alignment horizontal="center" vertical="center"/>
    </xf>
    <xf numFmtId="0" fontId="54" fillId="35" borderId="110" xfId="0" applyNumberFormat="1" applyFont="1" applyFill="1" applyBorder="1" applyAlignment="1">
      <alignment horizontal="center" vertical="center"/>
    </xf>
    <xf numFmtId="0" fontId="54" fillId="35" borderId="111" xfId="0" applyNumberFormat="1" applyFont="1" applyFill="1" applyBorder="1" applyAlignment="1">
      <alignment horizontal="center" vertical="center"/>
    </xf>
    <xf numFmtId="0" fontId="54" fillId="25" borderId="110" xfId="0" applyNumberFormat="1" applyFont="1" applyFill="1" applyBorder="1" applyAlignment="1">
      <alignment horizontal="center" vertical="center"/>
    </xf>
    <xf numFmtId="0" fontId="54" fillId="38" borderId="112" xfId="0" applyNumberFormat="1" applyFont="1" applyFill="1" applyBorder="1" applyAlignment="1">
      <alignment horizontal="center" vertical="center"/>
    </xf>
    <xf numFmtId="0" fontId="53" fillId="25" borderId="109" xfId="50" applyNumberFormat="1" applyFont="1" applyBorder="1" applyAlignment="1">
      <alignment horizontal="right" vertical="center"/>
      <protection/>
    </xf>
    <xf numFmtId="0" fontId="53" fillId="25" borderId="113" xfId="50" applyNumberFormat="1" applyFont="1" applyBorder="1" applyAlignment="1">
      <alignment horizontal="center" vertical="center"/>
      <protection/>
    </xf>
    <xf numFmtId="0" fontId="53" fillId="25" borderId="111" xfId="50" applyNumberFormat="1" applyFont="1" applyBorder="1" applyAlignment="1">
      <alignment horizontal="left" vertical="center"/>
      <protection/>
    </xf>
    <xf numFmtId="0" fontId="53" fillId="25" borderId="114" xfId="50" applyNumberFormat="1" applyFont="1" applyBorder="1" applyAlignment="1">
      <alignment horizontal="center" vertical="center"/>
      <protection/>
    </xf>
    <xf numFmtId="0" fontId="53" fillId="25" borderId="115" xfId="50" applyNumberFormat="1" applyFont="1" applyBorder="1" applyAlignment="1" applyProtection="1">
      <alignment horizontal="center" vertical="center"/>
      <protection locked="0"/>
    </xf>
    <xf numFmtId="0" fontId="53" fillId="25" borderId="45" xfId="0" applyFont="1" applyFill="1" applyBorder="1" applyAlignment="1" applyProtection="1">
      <alignment horizontal="left" vertical="center" indent="1"/>
      <protection locked="0"/>
    </xf>
    <xf numFmtId="0" fontId="54" fillId="35" borderId="113" xfId="0" applyNumberFormat="1" applyFont="1" applyFill="1" applyBorder="1" applyAlignment="1">
      <alignment horizontal="center" vertical="center"/>
    </xf>
    <xf numFmtId="0" fontId="54" fillId="25" borderId="98" xfId="0" applyNumberFormat="1" applyFont="1" applyFill="1" applyBorder="1" applyAlignment="1">
      <alignment horizontal="center" vertical="center"/>
    </xf>
    <xf numFmtId="0" fontId="53" fillId="25" borderId="113" xfId="50" applyNumberFormat="1" applyFont="1" applyBorder="1" applyAlignment="1">
      <alignment horizontal="center"/>
      <protection/>
    </xf>
    <xf numFmtId="0" fontId="53" fillId="25" borderId="115" xfId="50" applyNumberFormat="1" applyFont="1" applyBorder="1" applyAlignment="1" applyProtection="1">
      <alignment horizontal="center"/>
      <protection locked="0"/>
    </xf>
    <xf numFmtId="0" fontId="47" fillId="25" borderId="116" xfId="0" applyFont="1" applyFill="1" applyBorder="1" applyAlignment="1">
      <alignment horizontal="center"/>
    </xf>
    <xf numFmtId="0" fontId="53" fillId="25" borderId="117" xfId="0" applyFont="1" applyFill="1" applyBorder="1" applyAlignment="1" applyProtection="1">
      <alignment horizontal="left" indent="1"/>
      <protection locked="0"/>
    </xf>
    <xf numFmtId="0" fontId="54" fillId="25" borderId="118" xfId="0" applyNumberFormat="1" applyFont="1" applyFill="1" applyBorder="1" applyAlignment="1">
      <alignment horizontal="center" vertical="center"/>
    </xf>
    <xf numFmtId="0" fontId="54" fillId="38" borderId="119" xfId="0" applyNumberFormat="1" applyFont="1" applyFill="1" applyBorder="1" applyAlignment="1">
      <alignment horizontal="center" vertical="center"/>
    </xf>
    <xf numFmtId="0" fontId="54" fillId="25" borderId="120" xfId="0" applyNumberFormat="1" applyFont="1" applyFill="1" applyBorder="1" applyAlignment="1">
      <alignment horizontal="center" vertical="center"/>
    </xf>
    <xf numFmtId="0" fontId="54" fillId="35" borderId="120" xfId="0" applyNumberFormat="1" applyFont="1" applyFill="1" applyBorder="1" applyAlignment="1">
      <alignment horizontal="center" vertical="center"/>
    </xf>
    <xf numFmtId="0" fontId="54" fillId="35" borderId="117" xfId="0" applyNumberFormat="1" applyFont="1" applyFill="1" applyBorder="1" applyAlignment="1">
      <alignment horizontal="center" vertical="center"/>
    </xf>
    <xf numFmtId="0" fontId="53" fillId="25" borderId="118" xfId="50" applyNumberFormat="1" applyFont="1" applyBorder="1" applyAlignment="1">
      <alignment horizontal="right" vertical="center"/>
      <protection/>
    </xf>
    <xf numFmtId="0" fontId="53" fillId="25" borderId="121" xfId="50" applyNumberFormat="1" applyFont="1" applyBorder="1" applyAlignment="1">
      <alignment horizontal="center"/>
      <protection/>
    </xf>
    <xf numFmtId="0" fontId="53" fillId="25" borderId="122" xfId="50" applyNumberFormat="1" applyFont="1" applyBorder="1" applyAlignment="1">
      <alignment horizontal="left" vertical="center"/>
      <protection/>
    </xf>
    <xf numFmtId="0" fontId="53" fillId="25" borderId="123" xfId="50" applyNumberFormat="1" applyFont="1" applyBorder="1" applyAlignment="1">
      <alignment horizontal="center" vertical="center"/>
      <protection/>
    </xf>
    <xf numFmtId="0" fontId="53" fillId="25" borderId="124" xfId="50" applyNumberFormat="1" applyFont="1" applyBorder="1" applyAlignment="1" applyProtection="1">
      <alignment horizontal="center"/>
      <protection locked="0"/>
    </xf>
    <xf numFmtId="0" fontId="55" fillId="25" borderId="15" xfId="50" applyFont="1" applyBorder="1" applyAlignment="1">
      <alignment horizontal="center" vertical="top"/>
      <protection/>
    </xf>
    <xf numFmtId="0" fontId="55" fillId="25" borderId="18" xfId="50" applyFont="1" applyBorder="1" applyAlignment="1">
      <alignment horizontal="left" vertical="top"/>
      <protection/>
    </xf>
    <xf numFmtId="0" fontId="55" fillId="25" borderId="18" xfId="50" applyFont="1" applyBorder="1" applyAlignment="1">
      <alignment horizontal="center"/>
      <protection/>
    </xf>
    <xf numFmtId="0" fontId="56" fillId="25" borderId="18" xfId="50" applyFont="1" applyBorder="1" applyAlignment="1">
      <alignment horizontal="center" vertical="center"/>
      <protection/>
    </xf>
    <xf numFmtId="0" fontId="56" fillId="25" borderId="18" xfId="50" applyFont="1" applyBorder="1" applyAlignment="1">
      <alignment horizontal="left" vertical="center"/>
      <protection/>
    </xf>
    <xf numFmtId="0" fontId="42" fillId="25" borderId="18" xfId="50" applyFont="1" applyBorder="1" applyAlignment="1">
      <alignment horizontal="center"/>
      <protection/>
    </xf>
    <xf numFmtId="0" fontId="42" fillId="25" borderId="18" xfId="50" applyFont="1" applyBorder="1" applyAlignment="1">
      <alignment horizontal="left"/>
      <protection/>
    </xf>
    <xf numFmtId="0" fontId="49" fillId="25" borderId="125" xfId="50" applyNumberFormat="1" applyFont="1" applyBorder="1" applyAlignment="1">
      <alignment horizontal="center" vertical="center"/>
      <protection/>
    </xf>
    <xf numFmtId="0" fontId="54" fillId="38" borderId="126" xfId="0" applyNumberFormat="1" applyFont="1" applyFill="1" applyBorder="1" applyAlignment="1">
      <alignment horizontal="center" vertical="center"/>
    </xf>
    <xf numFmtId="0" fontId="53" fillId="25" borderId="127" xfId="50" applyNumberFormat="1" applyFont="1" applyBorder="1" applyAlignment="1">
      <alignment horizontal="right" vertical="center"/>
      <protection/>
    </xf>
    <xf numFmtId="0" fontId="53" fillId="25" borderId="127" xfId="50" applyNumberFormat="1" applyFont="1" applyBorder="1" applyAlignment="1">
      <alignment horizontal="center" vertical="center"/>
      <protection/>
    </xf>
    <xf numFmtId="0" fontId="53" fillId="25" borderId="128" xfId="50" applyNumberFormat="1" applyFont="1" applyBorder="1" applyAlignment="1" applyProtection="1">
      <alignment horizontal="center" vertical="center"/>
      <protection locked="0"/>
    </xf>
    <xf numFmtId="0" fontId="54" fillId="25" borderId="129" xfId="0" applyNumberFormat="1" applyFont="1" applyFill="1" applyBorder="1" applyAlignment="1">
      <alignment horizontal="center" vertical="center"/>
    </xf>
    <xf numFmtId="0" fontId="54" fillId="38" borderId="130" xfId="0" applyNumberFormat="1" applyFont="1" applyFill="1" applyBorder="1" applyAlignment="1">
      <alignment horizontal="center" vertical="center"/>
    </xf>
    <xf numFmtId="0" fontId="53" fillId="25" borderId="129" xfId="50" applyNumberFormat="1" applyFont="1" applyBorder="1" applyAlignment="1">
      <alignment horizontal="right" vertical="center"/>
      <protection/>
    </xf>
    <xf numFmtId="0" fontId="53" fillId="25" borderId="129" xfId="50" applyNumberFormat="1" applyFont="1" applyBorder="1" applyAlignment="1">
      <alignment horizontal="center" vertical="center"/>
      <protection/>
    </xf>
    <xf numFmtId="0" fontId="53" fillId="25" borderId="131" xfId="50" applyNumberFormat="1" applyFont="1" applyBorder="1" applyAlignment="1" applyProtection="1">
      <alignment horizontal="center" vertical="center"/>
      <protection locked="0"/>
    </xf>
    <xf numFmtId="0" fontId="54" fillId="25" borderId="0" xfId="0" applyNumberFormat="1" applyFont="1" applyFill="1" applyBorder="1" applyAlignment="1">
      <alignment horizontal="center" vertical="center"/>
    </xf>
    <xf numFmtId="0" fontId="54" fillId="38" borderId="132" xfId="0" applyNumberFormat="1" applyFont="1" applyFill="1" applyBorder="1" applyAlignment="1">
      <alignment horizontal="center" vertical="center"/>
    </xf>
    <xf numFmtId="0" fontId="53" fillId="25" borderId="133" xfId="50" applyNumberFormat="1" applyFont="1" applyBorder="1" applyAlignment="1" applyProtection="1">
      <alignment horizontal="center" vertical="center"/>
      <protection locked="0"/>
    </xf>
    <xf numFmtId="0" fontId="54" fillId="25" borderId="134" xfId="0" applyNumberFormat="1" applyFont="1" applyFill="1" applyBorder="1" applyAlignment="1">
      <alignment horizontal="center" vertical="center"/>
    </xf>
    <xf numFmtId="0" fontId="53" fillId="25" borderId="134" xfId="50" applyNumberFormat="1" applyFont="1" applyBorder="1" applyAlignment="1">
      <alignment horizontal="right" vertical="center"/>
      <protection/>
    </xf>
    <xf numFmtId="0" fontId="53" fillId="25" borderId="134" xfId="50" applyNumberFormat="1" applyFont="1" applyBorder="1" applyAlignment="1">
      <alignment horizontal="center"/>
      <protection/>
    </xf>
    <xf numFmtId="0" fontId="53" fillId="25" borderId="135" xfId="50" applyNumberFormat="1" applyFont="1" applyBorder="1" applyAlignment="1" applyProtection="1">
      <alignment horizontal="center"/>
      <protection locked="0"/>
    </xf>
    <xf numFmtId="0" fontId="53" fillId="25" borderId="129" xfId="50" applyNumberFormat="1" applyFont="1" applyBorder="1" applyAlignment="1">
      <alignment horizontal="center"/>
      <protection/>
    </xf>
    <xf numFmtId="0" fontId="53" fillId="25" borderId="136" xfId="50" applyNumberFormat="1" applyFont="1" applyBorder="1" applyAlignment="1">
      <alignment horizontal="center" vertical="center"/>
      <protection/>
    </xf>
    <xf numFmtId="0" fontId="53" fillId="25" borderId="137" xfId="50" applyNumberFormat="1" applyFont="1" applyBorder="1" applyAlignment="1">
      <alignment horizontal="center" vertical="center"/>
      <protection/>
    </xf>
    <xf numFmtId="0" fontId="53" fillId="25" borderId="138" xfId="50" applyNumberFormat="1" applyFont="1" applyBorder="1" applyAlignment="1">
      <alignment horizontal="center" vertical="center"/>
      <protection/>
    </xf>
    <xf numFmtId="0" fontId="53" fillId="25" borderId="139" xfId="50" applyNumberFormat="1" applyFont="1" applyBorder="1" applyAlignment="1">
      <alignment horizontal="center" vertical="center"/>
      <protection/>
    </xf>
    <xf numFmtId="0" fontId="52" fillId="25" borderId="140" xfId="50" applyNumberFormat="1" applyFont="1" applyBorder="1" applyAlignment="1">
      <alignment horizontal="center" vertical="center"/>
      <protection/>
    </xf>
    <xf numFmtId="0" fontId="53" fillId="25" borderId="136" xfId="50" applyNumberFormat="1" applyFont="1" applyBorder="1" applyAlignment="1">
      <alignment horizontal="left" vertical="center"/>
      <protection/>
    </xf>
    <xf numFmtId="0" fontId="53" fillId="25" borderId="137" xfId="50" applyNumberFormat="1" applyFont="1" applyBorder="1" applyAlignment="1">
      <alignment horizontal="left" vertical="center"/>
      <protection/>
    </xf>
    <xf numFmtId="0" fontId="53" fillId="25" borderId="138" xfId="50" applyNumberFormat="1" applyFont="1" applyBorder="1" applyAlignment="1">
      <alignment horizontal="left" vertical="center"/>
      <protection/>
    </xf>
    <xf numFmtId="0" fontId="53" fillId="25" borderId="139" xfId="50" applyNumberFormat="1" applyFont="1" applyBorder="1" applyAlignment="1">
      <alignment horizontal="left" vertical="center"/>
      <protection/>
    </xf>
    <xf numFmtId="0" fontId="54" fillId="25" borderId="127" xfId="0" applyNumberFormat="1" applyFont="1" applyFill="1" applyBorder="1" applyAlignment="1">
      <alignment horizontal="center" vertical="center"/>
    </xf>
    <xf numFmtId="0" fontId="54" fillId="38" borderId="141" xfId="0" applyNumberFormat="1" applyFont="1" applyFill="1" applyBorder="1" applyAlignment="1">
      <alignment horizontal="center" vertical="center"/>
    </xf>
    <xf numFmtId="0" fontId="54" fillId="38" borderId="142" xfId="0" applyNumberFormat="1" applyFont="1" applyFill="1" applyBorder="1" applyAlignment="1">
      <alignment horizontal="center" vertical="center"/>
    </xf>
    <xf numFmtId="0" fontId="54" fillId="38" borderId="143" xfId="0" applyNumberFormat="1" applyFont="1" applyFill="1" applyBorder="1" applyAlignment="1">
      <alignment horizontal="center" vertical="center"/>
    </xf>
    <xf numFmtId="0" fontId="54" fillId="38" borderId="144" xfId="0" applyNumberFormat="1" applyFont="1" applyFill="1" applyBorder="1" applyAlignment="1">
      <alignment horizontal="center" vertical="center"/>
    </xf>
    <xf numFmtId="0" fontId="53" fillId="25" borderId="145" xfId="0" applyFont="1" applyFill="1" applyBorder="1" applyAlignment="1" applyProtection="1">
      <alignment horizontal="left" indent="1"/>
      <protection locked="0"/>
    </xf>
    <xf numFmtId="0" fontId="53" fillId="25" borderId="146" xfId="0" applyFont="1" applyFill="1" applyBorder="1" applyAlignment="1" applyProtection="1">
      <alignment horizontal="left" indent="1"/>
      <protection locked="0"/>
    </xf>
    <xf numFmtId="0" fontId="53" fillId="25" borderId="147" xfId="0" applyFont="1" applyFill="1" applyBorder="1" applyAlignment="1" applyProtection="1">
      <alignment horizontal="left" vertical="center" indent="1"/>
      <protection locked="0"/>
    </xf>
    <xf numFmtId="0" fontId="53" fillId="25" borderId="148" xfId="0" applyFont="1" applyFill="1" applyBorder="1" applyAlignment="1" applyProtection="1">
      <alignment horizontal="left" indent="1"/>
      <protection locked="0"/>
    </xf>
    <xf numFmtId="0" fontId="47" fillId="25" borderId="149" xfId="0" applyFont="1" applyFill="1" applyBorder="1" applyAlignment="1">
      <alignment horizontal="center"/>
    </xf>
    <xf numFmtId="0" fontId="47" fillId="25" borderId="150" xfId="0" applyFont="1" applyFill="1" applyBorder="1" applyAlignment="1">
      <alignment horizontal="center"/>
    </xf>
    <xf numFmtId="0" fontId="47" fillId="25" borderId="151" xfId="0" applyFont="1" applyFill="1" applyBorder="1" applyAlignment="1">
      <alignment horizontal="center"/>
    </xf>
    <xf numFmtId="0" fontId="47" fillId="25" borderId="152" xfId="0" applyFont="1" applyFill="1" applyBorder="1" applyAlignment="1">
      <alignment horizontal="center"/>
    </xf>
    <xf numFmtId="0" fontId="0" fillId="11" borderId="153" xfId="0" applyFill="1" applyBorder="1" applyAlignment="1">
      <alignment/>
    </xf>
    <xf numFmtId="0" fontId="53" fillId="25" borderId="131" xfId="50" applyNumberFormat="1" applyFont="1" applyBorder="1" applyAlignment="1" applyProtection="1">
      <alignment horizontal="center"/>
      <protection locked="0"/>
    </xf>
    <xf numFmtId="0" fontId="55" fillId="25" borderId="21" xfId="50" applyFont="1" applyBorder="1" applyAlignment="1">
      <alignment horizontal="center" vertical="top"/>
      <protection/>
    </xf>
    <xf numFmtId="0" fontId="55" fillId="25" borderId="17" xfId="50" applyFont="1" applyBorder="1" applyAlignment="1">
      <alignment horizontal="left" vertical="top"/>
      <protection/>
    </xf>
    <xf numFmtId="0" fontId="55" fillId="25" borderId="17" xfId="50" applyFont="1" applyBorder="1" applyAlignment="1">
      <alignment horizontal="center"/>
      <protection/>
    </xf>
    <xf numFmtId="0" fontId="56" fillId="25" borderId="17" xfId="50" applyFont="1" applyBorder="1" applyAlignment="1">
      <alignment horizontal="center" vertical="center"/>
      <protection/>
    </xf>
    <xf numFmtId="0" fontId="56" fillId="25" borderId="17" xfId="50" applyFont="1" applyBorder="1" applyAlignment="1">
      <alignment horizontal="left" vertical="center"/>
      <protection/>
    </xf>
    <xf numFmtId="0" fontId="42" fillId="25" borderId="17" xfId="50" applyFont="1" applyBorder="1" applyAlignment="1">
      <alignment horizontal="center"/>
      <protection/>
    </xf>
    <xf numFmtId="0" fontId="42" fillId="25" borderId="17" xfId="50" applyFont="1" applyBorder="1" applyAlignment="1">
      <alignment horizontal="left"/>
      <protection/>
    </xf>
    <xf numFmtId="49" fontId="49" fillId="25" borderId="154" xfId="34" applyNumberFormat="1" applyFont="1" applyFill="1" applyBorder="1" applyAlignment="1">
      <alignment horizontal="center"/>
    </xf>
    <xf numFmtId="0" fontId="49" fillId="25" borderId="153" xfId="0" applyNumberFormat="1" applyFont="1" applyFill="1" applyBorder="1" applyAlignment="1">
      <alignment horizontal="center"/>
    </xf>
    <xf numFmtId="0" fontId="49" fillId="25" borderId="155" xfId="0" applyNumberFormat="1" applyFont="1" applyFill="1" applyBorder="1" applyAlignment="1" applyProtection="1">
      <alignment horizontal="center" vertical="center"/>
      <protection locked="0"/>
    </xf>
    <xf numFmtId="0" fontId="49" fillId="25" borderId="153" xfId="0" applyNumberFormat="1" applyFont="1" applyFill="1" applyBorder="1" applyAlignment="1" applyProtection="1">
      <alignment horizontal="center" vertical="center"/>
      <protection/>
    </xf>
    <xf numFmtId="0" fontId="49" fillId="25" borderId="156" xfId="0" applyNumberFormat="1" applyFont="1" applyFill="1" applyBorder="1" applyAlignment="1" applyProtection="1">
      <alignment horizontal="center" vertical="center"/>
      <protection locked="0"/>
    </xf>
    <xf numFmtId="49" fontId="49" fillId="25" borderId="157" xfId="0" applyNumberFormat="1" applyFont="1" applyFill="1" applyBorder="1" applyAlignment="1">
      <alignment horizontal="center"/>
    </xf>
    <xf numFmtId="0" fontId="49" fillId="25" borderId="158" xfId="0" applyNumberFormat="1" applyFont="1" applyFill="1" applyBorder="1" applyAlignment="1" applyProtection="1">
      <alignment horizontal="center" vertical="center"/>
      <protection locked="0"/>
    </xf>
    <xf numFmtId="0" fontId="49" fillId="25" borderId="0" xfId="0" applyNumberFormat="1" applyFont="1" applyFill="1" applyBorder="1" applyAlignment="1" applyProtection="1">
      <alignment horizontal="center" vertical="center"/>
      <protection/>
    </xf>
    <xf numFmtId="0" fontId="49" fillId="25" borderId="133" xfId="0" applyNumberFormat="1" applyFont="1" applyFill="1" applyBorder="1" applyAlignment="1" applyProtection="1">
      <alignment horizontal="center" vertical="center"/>
      <protection locked="0"/>
    </xf>
    <xf numFmtId="49" fontId="49" fillId="25" borderId="159" xfId="0" applyNumberFormat="1" applyFont="1" applyFill="1" applyBorder="1" applyAlignment="1">
      <alignment horizontal="center"/>
    </xf>
    <xf numFmtId="0" fontId="49" fillId="25" borderId="134" xfId="0" applyNumberFormat="1" applyFont="1" applyFill="1" applyBorder="1" applyAlignment="1">
      <alignment horizontal="center"/>
    </xf>
    <xf numFmtId="0" fontId="49" fillId="25" borderId="160" xfId="0" applyNumberFormat="1" applyFont="1" applyFill="1" applyBorder="1" applyAlignment="1" applyProtection="1">
      <alignment horizontal="center" vertical="center"/>
      <protection locked="0"/>
    </xf>
    <xf numFmtId="0" fontId="49" fillId="25" borderId="134" xfId="0" applyNumberFormat="1" applyFont="1" applyFill="1" applyBorder="1" applyAlignment="1" applyProtection="1">
      <alignment horizontal="center" vertical="center"/>
      <protection/>
    </xf>
    <xf numFmtId="0" fontId="49" fillId="25" borderId="135" xfId="0" applyNumberFormat="1" applyFont="1" applyFill="1" applyBorder="1" applyAlignment="1" applyProtection="1">
      <alignment horizontal="center" vertical="center"/>
      <protection locked="0"/>
    </xf>
    <xf numFmtId="0" fontId="47" fillId="40" borderId="161" xfId="0" applyFont="1" applyFill="1" applyBorder="1" applyAlignment="1">
      <alignment/>
    </xf>
    <xf numFmtId="0" fontId="48" fillId="40" borderId="162" xfId="0" applyFont="1" applyFill="1" applyBorder="1" applyAlignment="1">
      <alignment/>
    </xf>
    <xf numFmtId="0" fontId="54" fillId="40" borderId="127" xfId="0" applyNumberFormat="1" applyFont="1" applyFill="1" applyBorder="1" applyAlignment="1">
      <alignment horizontal="center" vertical="center"/>
    </xf>
    <xf numFmtId="0" fontId="54" fillId="40" borderId="136" xfId="0" applyNumberFormat="1" applyFont="1" applyFill="1" applyBorder="1" applyAlignment="1">
      <alignment horizontal="center" vertical="center"/>
    </xf>
    <xf numFmtId="0" fontId="54" fillId="40" borderId="129" xfId="0" applyNumberFormat="1" applyFont="1" applyFill="1" applyBorder="1" applyAlignment="1">
      <alignment horizontal="center" vertical="center"/>
    </xf>
    <xf numFmtId="0" fontId="54" fillId="40" borderId="137" xfId="0" applyNumberFormat="1" applyFont="1" applyFill="1" applyBorder="1" applyAlignment="1">
      <alignment horizontal="center" vertical="center"/>
    </xf>
    <xf numFmtId="0" fontId="54" fillId="40" borderId="0" xfId="0" applyNumberFormat="1" applyFont="1" applyFill="1" applyBorder="1" applyAlignment="1">
      <alignment horizontal="center" vertical="center"/>
    </xf>
    <xf numFmtId="0" fontId="54" fillId="40" borderId="138" xfId="0" applyNumberFormat="1" applyFont="1" applyFill="1" applyBorder="1" applyAlignment="1">
      <alignment horizontal="center" vertical="center"/>
    </xf>
    <xf numFmtId="0" fontId="54" fillId="40" borderId="134" xfId="0" applyNumberFormat="1" applyFont="1" applyFill="1" applyBorder="1" applyAlignment="1">
      <alignment horizontal="center" vertical="center"/>
    </xf>
    <xf numFmtId="0" fontId="54" fillId="40" borderId="148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7" fillId="25" borderId="163" xfId="50" applyNumberFormat="1" applyFont="1" applyBorder="1" applyAlignment="1">
      <alignment horizontal="center" vertical="center"/>
      <protection/>
    </xf>
    <xf numFmtId="0" fontId="47" fillId="25" borderId="164" xfId="50" applyNumberFormat="1" applyFont="1" applyBorder="1" applyAlignment="1">
      <alignment horizontal="center" vertical="center"/>
      <protection/>
    </xf>
    <xf numFmtId="0" fontId="47" fillId="25" borderId="165" xfId="50" applyNumberFormat="1" applyFont="1" applyBorder="1" applyAlignment="1">
      <alignment horizontal="center" vertical="center"/>
      <protection/>
    </xf>
    <xf numFmtId="0" fontId="47" fillId="25" borderId="166" xfId="50" applyNumberFormat="1" applyFont="1" applyBorder="1" applyAlignment="1">
      <alignment horizontal="center" vertical="center"/>
      <protection/>
    </xf>
    <xf numFmtId="0" fontId="52" fillId="25" borderId="163" xfId="50" applyNumberFormat="1" applyFont="1" applyBorder="1" applyAlignment="1">
      <alignment horizontal="center" vertical="center"/>
      <protection/>
    </xf>
    <xf numFmtId="0" fontId="52" fillId="25" borderId="167" xfId="50" applyNumberFormat="1" applyFont="1" applyBorder="1" applyAlignment="1">
      <alignment horizontal="center" vertical="center"/>
      <protection/>
    </xf>
    <xf numFmtId="0" fontId="52" fillId="25" borderId="164" xfId="50" applyNumberFormat="1" applyFont="1" applyBorder="1" applyAlignment="1">
      <alignment horizontal="center" vertical="center"/>
      <protection/>
    </xf>
    <xf numFmtId="0" fontId="47" fillId="25" borderId="168" xfId="50" applyNumberFormat="1" applyFont="1" applyBorder="1" applyAlignment="1">
      <alignment horizontal="center" vertical="center"/>
      <protection/>
    </xf>
    <xf numFmtId="0" fontId="47" fillId="25" borderId="169" xfId="50" applyNumberFormat="1" applyFont="1" applyBorder="1" applyAlignment="1">
      <alignment horizontal="center" vertical="center"/>
      <protection/>
    </xf>
    <xf numFmtId="0" fontId="47" fillId="25" borderId="170" xfId="50" applyNumberFormat="1" applyFont="1" applyBorder="1" applyAlignment="1">
      <alignment horizontal="center" vertical="center"/>
      <protection/>
    </xf>
    <xf numFmtId="0" fontId="47" fillId="25" borderId="171" xfId="50" applyNumberFormat="1" applyFont="1" applyBorder="1" applyAlignment="1">
      <alignment horizontal="center" vertical="center"/>
      <protection/>
    </xf>
    <xf numFmtId="0" fontId="52" fillId="25" borderId="168" xfId="50" applyNumberFormat="1" applyFont="1" applyBorder="1" applyAlignment="1">
      <alignment horizontal="center" vertical="center"/>
      <protection/>
    </xf>
    <xf numFmtId="0" fontId="52" fillId="25" borderId="170" xfId="50" applyNumberFormat="1" applyFont="1" applyBorder="1" applyAlignment="1">
      <alignment horizontal="center" vertical="center"/>
      <protection/>
    </xf>
    <xf numFmtId="0" fontId="52" fillId="25" borderId="172" xfId="50" applyNumberFormat="1" applyFont="1" applyBorder="1" applyAlignment="1">
      <alignment horizontal="center" vertical="center"/>
      <protection/>
    </xf>
    <xf numFmtId="0" fontId="52" fillId="25" borderId="140" xfId="50" applyNumberFormat="1" applyFont="1" applyBorder="1" applyAlignment="1">
      <alignment horizontal="center" vertical="center"/>
      <protection/>
    </xf>
    <xf numFmtId="0" fontId="47" fillId="25" borderId="172" xfId="0" applyNumberFormat="1" applyFont="1" applyFill="1" applyBorder="1" applyAlignment="1">
      <alignment horizontal="center" vertical="center"/>
    </xf>
    <xf numFmtId="0" fontId="47" fillId="25" borderId="140" xfId="0" applyNumberFormat="1" applyFont="1" applyFill="1" applyBorder="1" applyAlignment="1">
      <alignment horizontal="center" vertical="center"/>
    </xf>
    <xf numFmtId="0" fontId="47" fillId="25" borderId="173" xfId="0" applyNumberFormat="1" applyFont="1" applyFill="1" applyBorder="1" applyAlignment="1">
      <alignment horizontal="center" vertical="center"/>
    </xf>
    <xf numFmtId="0" fontId="52" fillId="25" borderId="174" xfId="50" applyNumberFormat="1" applyFont="1" applyBorder="1" applyAlignment="1">
      <alignment horizontal="center" vertical="center"/>
      <protection/>
    </xf>
    <xf numFmtId="0" fontId="52" fillId="25" borderId="175" xfId="50" applyNumberFormat="1" applyFont="1" applyBorder="1" applyAlignment="1">
      <alignment horizontal="center" vertical="center"/>
      <protection/>
    </xf>
    <xf numFmtId="0" fontId="47" fillId="25" borderId="176" xfId="0" applyNumberFormat="1" applyFont="1" applyFill="1" applyBorder="1" applyAlignment="1">
      <alignment horizontal="center" vertical="center"/>
    </xf>
    <xf numFmtId="0" fontId="47" fillId="25" borderId="177" xfId="0" applyNumberFormat="1" applyFont="1" applyFill="1" applyBorder="1" applyAlignment="1">
      <alignment horizontal="center" vertical="center"/>
    </xf>
    <xf numFmtId="0" fontId="47" fillId="25" borderId="178" xfId="0" applyNumberFormat="1" applyFont="1" applyFill="1" applyBorder="1" applyAlignment="1">
      <alignment horizontal="center" vertical="center"/>
    </xf>
    <xf numFmtId="0" fontId="47" fillId="25" borderId="179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104775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276225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180975</xdr:rowOff>
    </xdr:from>
    <xdr:to>
      <xdr:col>25</xdr:col>
      <xdr:colOff>47625</xdr:colOff>
      <xdr:row>7</xdr:row>
      <xdr:rowOff>152400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371475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</xdr:row>
      <xdr:rowOff>142875</xdr:rowOff>
    </xdr:from>
    <xdr:to>
      <xdr:col>25</xdr:col>
      <xdr:colOff>152400</xdr:colOff>
      <xdr:row>7</xdr:row>
      <xdr:rowOff>114300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33375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B1">
      <selection activeCell="O18" sqref="O18"/>
    </sheetView>
  </sheetViews>
  <sheetFormatPr defaultColWidth="9.140625" defaultRowHeight="15"/>
  <cols>
    <col min="1" max="1" width="4.421875" style="8" customWidth="1"/>
    <col min="2" max="2" width="27.8515625" style="8" customWidth="1"/>
    <col min="3" max="3" width="7.7109375" style="8" customWidth="1"/>
    <col min="4" max="4" width="3.7109375" style="8" customWidth="1"/>
    <col min="5" max="5" width="7.7109375" style="8" customWidth="1"/>
    <col min="6" max="6" width="3.7109375" style="8" customWidth="1"/>
    <col min="7" max="7" width="7.7109375" style="8" customWidth="1"/>
    <col min="8" max="8" width="3.7109375" style="8" customWidth="1"/>
    <col min="9" max="9" width="7.7109375" style="8" customWidth="1"/>
    <col min="10" max="10" width="3.7109375" style="8" customWidth="1"/>
    <col min="11" max="11" width="5.28125" style="8" customWidth="1"/>
    <col min="12" max="12" width="2.57421875" style="8" customWidth="1"/>
    <col min="13" max="13" width="4.57421875" style="8" customWidth="1"/>
    <col min="14" max="15" width="9.7109375" style="8" customWidth="1"/>
    <col min="16" max="16" width="6.7109375" style="8" customWidth="1"/>
    <col min="17" max="17" width="7.421875" style="8" customWidth="1"/>
    <col min="18" max="18" width="21.28125" style="8" customWidth="1"/>
    <col min="19" max="19" width="1.7109375" style="8" customWidth="1"/>
    <col min="20" max="20" width="21.57421875" style="8" customWidth="1"/>
    <col min="21" max="21" width="4.28125" style="8" customWidth="1"/>
    <col min="22" max="22" width="1.7109375" style="8" customWidth="1"/>
    <col min="23" max="23" width="4.140625" style="8" customWidth="1"/>
    <col min="24" max="16384" width="9.140625" style="8" customWidth="1"/>
  </cols>
  <sheetData>
    <row r="1" spans="13:22" s="41" customFormat="1" ht="15">
      <c r="M1" s="42"/>
      <c r="N1" s="42"/>
      <c r="O1" s="42"/>
      <c r="P1" s="43"/>
      <c r="Q1" s="43"/>
      <c r="R1" s="43"/>
      <c r="S1" s="44"/>
      <c r="T1" s="42"/>
      <c r="U1" s="42"/>
      <c r="V1" s="42"/>
    </row>
    <row r="2" spans="3:22" s="41" customFormat="1" ht="15">
      <c r="C2" s="45"/>
      <c r="D2" s="45"/>
      <c r="M2" s="42"/>
      <c r="N2" s="42"/>
      <c r="O2" s="42"/>
      <c r="P2" s="43"/>
      <c r="Q2" s="43"/>
      <c r="R2" s="43"/>
      <c r="S2" s="44"/>
      <c r="T2" s="42"/>
      <c r="U2" s="42"/>
      <c r="V2" s="42"/>
    </row>
    <row r="3" spans="2:22" s="41" customFormat="1" ht="15">
      <c r="B3" s="45"/>
      <c r="C3" s="45"/>
      <c r="D3" s="45"/>
      <c r="M3" s="42"/>
      <c r="N3" s="42"/>
      <c r="O3" s="42"/>
      <c r="P3" s="43"/>
      <c r="Q3" s="43"/>
      <c r="R3" s="43"/>
      <c r="S3" s="44"/>
      <c r="T3" s="42"/>
      <c r="U3" s="42"/>
      <c r="V3" s="42"/>
    </row>
    <row r="4" spans="3:22" s="41" customFormat="1" ht="15">
      <c r="C4" s="45"/>
      <c r="D4" s="45"/>
      <c r="M4" s="42"/>
      <c r="N4" s="42"/>
      <c r="O4" s="42"/>
      <c r="P4" s="43"/>
      <c r="Q4" s="43"/>
      <c r="R4" s="43"/>
      <c r="S4" s="44"/>
      <c r="T4" s="42"/>
      <c r="U4" s="42"/>
      <c r="V4" s="42"/>
    </row>
    <row r="5" spans="13:22" s="41" customFormat="1" ht="15">
      <c r="M5" s="42"/>
      <c r="N5" s="42"/>
      <c r="O5" s="42"/>
      <c r="P5" s="43"/>
      <c r="Q5" s="43"/>
      <c r="R5" s="43"/>
      <c r="S5" s="44"/>
      <c r="T5" s="42"/>
      <c r="U5" s="42"/>
      <c r="V5" s="42"/>
    </row>
    <row r="6" spans="13:22" s="41" customFormat="1" ht="15">
      <c r="M6" s="42"/>
      <c r="N6" s="42"/>
      <c r="O6" s="42"/>
      <c r="P6" s="43"/>
      <c r="Q6" s="43"/>
      <c r="R6" s="43"/>
      <c r="S6" s="44"/>
      <c r="T6" s="42"/>
      <c r="U6" s="42"/>
      <c r="V6" s="42"/>
    </row>
    <row r="7" spans="13:22" s="41" customFormat="1" ht="15">
      <c r="M7" s="42"/>
      <c r="N7" s="42"/>
      <c r="O7" s="42"/>
      <c r="P7" s="43"/>
      <c r="Q7" s="43"/>
      <c r="R7" s="43"/>
      <c r="S7" s="44"/>
      <c r="T7" s="42"/>
      <c r="U7" s="42"/>
      <c r="V7" s="42"/>
    </row>
    <row r="8" spans="13:22" s="41" customFormat="1" ht="36" customHeight="1">
      <c r="M8" s="42"/>
      <c r="N8" s="42"/>
      <c r="O8" s="42"/>
      <c r="P8" s="43"/>
      <c r="Q8" s="43"/>
      <c r="R8" s="43"/>
      <c r="S8" s="44"/>
      <c r="T8" s="42"/>
      <c r="U8" s="42"/>
      <c r="V8" s="42"/>
    </row>
    <row r="9" spans="1:16" ht="18" customHeight="1">
      <c r="A9" s="9"/>
      <c r="B9" s="9"/>
      <c r="C9" s="9"/>
      <c r="D9" s="9"/>
      <c r="E9" s="9"/>
      <c r="F9" s="9"/>
      <c r="H9" s="10"/>
      <c r="I9" s="11"/>
      <c r="J9" s="9"/>
      <c r="K9" s="9"/>
      <c r="L9" s="9"/>
      <c r="M9" s="9"/>
      <c r="N9" s="9"/>
      <c r="O9" s="9"/>
      <c r="P9" s="9"/>
    </row>
    <row r="10" spans="1:16" ht="24" customHeight="1" thickBot="1">
      <c r="A10" s="9"/>
      <c r="B10" s="12"/>
      <c r="C10" s="9"/>
      <c r="D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23" ht="24" customHeight="1" thickBot="1">
      <c r="A11" s="2"/>
      <c r="B11" s="3"/>
      <c r="C11" s="285">
        <v>1</v>
      </c>
      <c r="D11" s="286"/>
      <c r="E11" s="287">
        <v>2</v>
      </c>
      <c r="F11" s="286"/>
      <c r="G11" s="287">
        <v>3</v>
      </c>
      <c r="H11" s="286"/>
      <c r="I11" s="287">
        <v>4</v>
      </c>
      <c r="J11" s="288"/>
      <c r="K11" s="289" t="s">
        <v>32</v>
      </c>
      <c r="L11" s="290"/>
      <c r="M11" s="291"/>
      <c r="N11" s="46" t="s">
        <v>1</v>
      </c>
      <c r="O11" s="47" t="s">
        <v>0</v>
      </c>
      <c r="P11" s="9"/>
      <c r="Q11" s="48" t="s">
        <v>5</v>
      </c>
      <c r="R11" s="49" t="str">
        <f>B12</f>
        <v>Saňák Adam</v>
      </c>
      <c r="S11" s="50" t="s">
        <v>14</v>
      </c>
      <c r="T11" s="51" t="str">
        <f>B13</f>
        <v>Überall Dan</v>
      </c>
      <c r="U11" s="32">
        <v>3</v>
      </c>
      <c r="V11" s="38" t="s">
        <v>21</v>
      </c>
      <c r="W11" s="33">
        <v>0</v>
      </c>
    </row>
    <row r="12" spans="1:23" ht="24" customHeight="1" thickBot="1" thickTop="1">
      <c r="A12" s="52">
        <v>1</v>
      </c>
      <c r="B12" s="53" t="s">
        <v>25</v>
      </c>
      <c r="C12" s="54"/>
      <c r="D12" s="55"/>
      <c r="E12" s="56" t="str">
        <f>U11&amp;":"&amp;W11</f>
        <v>3:0</v>
      </c>
      <c r="F12" s="57">
        <f>VLOOKUP(E12,G28:H37,2,0)</f>
        <v>7</v>
      </c>
      <c r="G12" s="56" t="str">
        <f>U14&amp;":"&amp;W14</f>
        <v>3:1</v>
      </c>
      <c r="H12" s="57">
        <f>VLOOKUP(G12,G28:H37,2,0)</f>
        <v>6</v>
      </c>
      <c r="I12" s="56" t="str">
        <f>W16&amp;":"&amp;U16</f>
        <v>3:0</v>
      </c>
      <c r="J12" s="57">
        <f>VLOOKUP(I12,G28:H37,2,0)</f>
        <v>7</v>
      </c>
      <c r="K12" s="58">
        <f>VLOOKUP(E12,$G$28:$J$37,3,0)+VLOOKUP(G12,$G$28:$J$37,3,0)+VLOOKUP(I12,$G$28:$J$37,3,0)</f>
        <v>9</v>
      </c>
      <c r="L12" s="59" t="s">
        <v>21</v>
      </c>
      <c r="M12" s="60">
        <f>VLOOKUP(E12,$G$28:$J$37,4,0)+VLOOKUP(G12,$G$28:$J$37,4,0)+VLOOKUP(I12,$G$28:$J$37,4,0)</f>
        <v>1</v>
      </c>
      <c r="N12" s="61">
        <f>SUM(J12,H12,F12)</f>
        <v>20</v>
      </c>
      <c r="O12" s="62" t="s">
        <v>49</v>
      </c>
      <c r="P12" s="13"/>
      <c r="Q12" s="48" t="s">
        <v>6</v>
      </c>
      <c r="R12" s="49" t="str">
        <f>B14</f>
        <v>Šiška Zdeněk</v>
      </c>
      <c r="S12" s="50" t="s">
        <v>14</v>
      </c>
      <c r="T12" s="51" t="str">
        <f>B15</f>
        <v>Műnster Jaromír</v>
      </c>
      <c r="U12" s="32">
        <v>2</v>
      </c>
      <c r="V12" s="38" t="s">
        <v>21</v>
      </c>
      <c r="W12" s="33">
        <v>3</v>
      </c>
    </row>
    <row r="13" spans="1:23" ht="24" customHeight="1" thickBot="1">
      <c r="A13" s="63">
        <v>2</v>
      </c>
      <c r="B13" s="64" t="s">
        <v>26</v>
      </c>
      <c r="C13" s="65" t="str">
        <f>W11&amp;":"&amp;U11</f>
        <v>0:3</v>
      </c>
      <c r="D13" s="66">
        <f>VLOOKUP(C13,G28:H37,2,0)</f>
        <v>0</v>
      </c>
      <c r="E13" s="67"/>
      <c r="F13" s="68"/>
      <c r="G13" s="65" t="str">
        <f>U13&amp;":"&amp;W13</f>
        <v>3:S</v>
      </c>
      <c r="H13" s="69">
        <f>VLOOKUP(G13,G28:H37,2,0)</f>
        <v>4</v>
      </c>
      <c r="I13" s="56" t="str">
        <f>U15&amp;":"&amp;W15</f>
        <v>3:2</v>
      </c>
      <c r="J13" s="69">
        <f>VLOOKUP(I13,G28:H37,2,0)</f>
        <v>5</v>
      </c>
      <c r="K13" s="58">
        <f>VLOOKUP(C13,$G$28:$J$37,3,0)+VLOOKUP(G13,$G$28:$J$37,3,0)+VLOOKUP(I13,$G$28:$J$37,3,0)</f>
        <v>6</v>
      </c>
      <c r="L13" s="70" t="s">
        <v>21</v>
      </c>
      <c r="M13" s="60">
        <f>VLOOKUP(C13,$G$28:$J$37,4,0)+VLOOKUP(G13,$G$28:$J$37,4,0)+VLOOKUP(I13,$G$28:$J$37,4,0)</f>
        <v>5</v>
      </c>
      <c r="N13" s="61">
        <f>SUM(J13,H13,D13,B13)</f>
        <v>9</v>
      </c>
      <c r="O13" s="71" t="s">
        <v>50</v>
      </c>
      <c r="P13" s="13"/>
      <c r="Q13" s="48" t="s">
        <v>7</v>
      </c>
      <c r="R13" s="49" t="str">
        <f>B13</f>
        <v>Überall Dan</v>
      </c>
      <c r="S13" s="50" t="s">
        <v>14</v>
      </c>
      <c r="T13" s="51" t="str">
        <f>B14</f>
        <v>Šiška Zdeněk</v>
      </c>
      <c r="U13" s="32">
        <v>3</v>
      </c>
      <c r="V13" s="38" t="s">
        <v>21</v>
      </c>
      <c r="W13" s="33" t="s">
        <v>48</v>
      </c>
    </row>
    <row r="14" spans="1:23" ht="24" customHeight="1" thickBot="1">
      <c r="A14" s="63">
        <v>3</v>
      </c>
      <c r="B14" s="72" t="s">
        <v>27</v>
      </c>
      <c r="C14" s="65" t="str">
        <f>W14&amp;":"&amp;U14</f>
        <v>1:3</v>
      </c>
      <c r="D14" s="66">
        <f>VLOOKUP(C14,G28:H37,2,0)</f>
        <v>1</v>
      </c>
      <c r="E14" s="65" t="str">
        <f>W13&amp;":"&amp;U13</f>
        <v>S:3</v>
      </c>
      <c r="F14" s="66">
        <f>VLOOKUP(E14,G28:H37,2,0)</f>
        <v>-3</v>
      </c>
      <c r="G14" s="67"/>
      <c r="H14" s="68"/>
      <c r="I14" s="56" t="str">
        <f>U12&amp;":"&amp;W12</f>
        <v>2:3</v>
      </c>
      <c r="J14" s="69">
        <f>VLOOKUP(I14,G28:H37,2,0)</f>
        <v>2</v>
      </c>
      <c r="K14" s="58">
        <f>VLOOKUP(C14,$G$28:$J$37,3,0)+VLOOKUP(E14,$G$28:$J$37,3,0)+VLOOKUP(I14,$G$28:$J$37,3,0)</f>
        <v>3</v>
      </c>
      <c r="L14" s="73" t="s">
        <v>21</v>
      </c>
      <c r="M14" s="60">
        <f>VLOOKUP(C14,$G$28:$J$37,4,0)+VLOOKUP(E14,$G$28:$J$37,4,0)+VLOOKUP(I14,$G$28:$J$37,4,0)</f>
        <v>9</v>
      </c>
      <c r="N14" s="61">
        <f>SUM(J14,F14,D14,B14)</f>
        <v>0</v>
      </c>
      <c r="O14" s="71" t="s">
        <v>51</v>
      </c>
      <c r="P14" s="13"/>
      <c r="Q14" s="48" t="s">
        <v>2</v>
      </c>
      <c r="R14" s="49" t="str">
        <f>B12</f>
        <v>Saňák Adam</v>
      </c>
      <c r="S14" s="50" t="s">
        <v>14</v>
      </c>
      <c r="T14" s="51" t="str">
        <f>B14</f>
        <v>Šiška Zdeněk</v>
      </c>
      <c r="U14" s="32">
        <v>3</v>
      </c>
      <c r="V14" s="38" t="s">
        <v>21</v>
      </c>
      <c r="W14" s="33">
        <v>1</v>
      </c>
    </row>
    <row r="15" spans="1:23" ht="24" customHeight="1" thickBot="1">
      <c r="A15" s="74">
        <v>4</v>
      </c>
      <c r="B15" s="75" t="s">
        <v>37</v>
      </c>
      <c r="C15" s="76" t="str">
        <f>U16&amp;":"&amp;W16</f>
        <v>0:3</v>
      </c>
      <c r="D15" s="77">
        <f>VLOOKUP(C15,G28:H37,2,0)</f>
        <v>0</v>
      </c>
      <c r="E15" s="76" t="str">
        <f>W15&amp;":"&amp;U15</f>
        <v>2:3</v>
      </c>
      <c r="F15" s="77">
        <f>VLOOKUP(E15,G28:H37,2,0)</f>
        <v>2</v>
      </c>
      <c r="G15" s="76" t="str">
        <f>W12&amp;":"&amp;U12</f>
        <v>3:2</v>
      </c>
      <c r="H15" s="78">
        <f>VLOOKUP(G15,G28:H37,2,0)</f>
        <v>5</v>
      </c>
      <c r="I15" s="79"/>
      <c r="J15" s="80"/>
      <c r="K15" s="81">
        <f>VLOOKUP(C15,$G$28:$J$37,3,0)+VLOOKUP(E15,$G$28:$J$37,3,0)+VLOOKUP(G15,$G$28:$J$37,3,0)</f>
        <v>5</v>
      </c>
      <c r="L15" s="82" t="s">
        <v>21</v>
      </c>
      <c r="M15" s="83">
        <f>VLOOKUP(C15,$G$28:$J$37,4,0)+VLOOKUP(E15,$G$28:$J$37,4,0)+VLOOKUP(G15,$G$28:$J$37,4,0)</f>
        <v>8</v>
      </c>
      <c r="N15" s="84">
        <f>SUM(H15,F15,D15,B15)</f>
        <v>7</v>
      </c>
      <c r="O15" s="85" t="s">
        <v>52</v>
      </c>
      <c r="P15" s="19"/>
      <c r="Q15" s="48" t="s">
        <v>4</v>
      </c>
      <c r="R15" s="49" t="str">
        <f>B13</f>
        <v>Überall Dan</v>
      </c>
      <c r="S15" s="50" t="s">
        <v>14</v>
      </c>
      <c r="T15" s="51" t="str">
        <f>B15</f>
        <v>Műnster Jaromír</v>
      </c>
      <c r="U15" s="32">
        <v>3</v>
      </c>
      <c r="V15" s="38" t="s">
        <v>21</v>
      </c>
      <c r="W15" s="33">
        <v>2</v>
      </c>
    </row>
    <row r="16" spans="1:23" ht="24" customHeight="1" thickBot="1">
      <c r="A16" s="12"/>
      <c r="B16" s="9"/>
      <c r="C16" s="14"/>
      <c r="D16" s="15"/>
      <c r="E16" s="14"/>
      <c r="F16" s="15"/>
      <c r="G16" s="14"/>
      <c r="H16" s="15"/>
      <c r="I16" s="14"/>
      <c r="J16" s="15"/>
      <c r="K16" s="15"/>
      <c r="L16" s="15"/>
      <c r="M16" s="9"/>
      <c r="N16" s="9"/>
      <c r="O16" s="9"/>
      <c r="P16" s="13"/>
      <c r="Q16" s="48" t="s">
        <v>3</v>
      </c>
      <c r="R16" s="49" t="str">
        <f>B15</f>
        <v>Műnster Jaromír</v>
      </c>
      <c r="S16" s="50" t="s">
        <v>14</v>
      </c>
      <c r="T16" s="51" t="str">
        <f>B12</f>
        <v>Saňák Adam</v>
      </c>
      <c r="U16" s="32">
        <v>0</v>
      </c>
      <c r="V16" s="38" t="s">
        <v>21</v>
      </c>
      <c r="W16" s="33">
        <v>3</v>
      </c>
    </row>
    <row r="17" spans="1:16" ht="24" customHeight="1" thickBot="1">
      <c r="A17" s="12"/>
      <c r="B17" s="9"/>
      <c r="C17" s="86" t="s">
        <v>8</v>
      </c>
      <c r="D17" s="87" t="s">
        <v>9</v>
      </c>
      <c r="E17" s="88"/>
      <c r="F17" s="89" t="s">
        <v>10</v>
      </c>
      <c r="G17" s="90" t="s">
        <v>11</v>
      </c>
      <c r="H17" s="16"/>
      <c r="I17" s="91" t="s">
        <v>12</v>
      </c>
      <c r="J17" s="92" t="s">
        <v>13</v>
      </c>
      <c r="K17" s="93"/>
      <c r="L17" s="15"/>
      <c r="M17" s="9"/>
      <c r="N17" s="9"/>
      <c r="O17" s="9"/>
      <c r="P17" s="9"/>
    </row>
    <row r="18" spans="1:16" ht="24" customHeight="1">
      <c r="A18" s="12"/>
      <c r="L18" s="15"/>
      <c r="M18" s="9"/>
      <c r="N18" s="9"/>
      <c r="O18" s="9"/>
      <c r="P18" s="9"/>
    </row>
    <row r="19" ht="15"/>
    <row r="20" ht="15"/>
    <row r="21" ht="15"/>
    <row r="22" ht="15"/>
    <row r="27" ht="15" hidden="1"/>
    <row r="28" spans="7:10" ht="15" hidden="1">
      <c r="G28" s="21" t="s">
        <v>16</v>
      </c>
      <c r="H28" s="8">
        <v>7</v>
      </c>
      <c r="I28" s="94">
        <v>3</v>
      </c>
      <c r="J28" s="94">
        <v>0</v>
      </c>
    </row>
    <row r="29" spans="7:10" ht="15" hidden="1">
      <c r="G29" s="21" t="s">
        <v>18</v>
      </c>
      <c r="H29" s="8">
        <v>6</v>
      </c>
      <c r="I29" s="94">
        <v>3</v>
      </c>
      <c r="J29" s="94">
        <v>1</v>
      </c>
    </row>
    <row r="30" spans="7:10" ht="15" hidden="1">
      <c r="G30" s="21" t="s">
        <v>20</v>
      </c>
      <c r="H30" s="8">
        <v>5</v>
      </c>
      <c r="I30" s="94">
        <v>3</v>
      </c>
      <c r="J30" s="94">
        <v>2</v>
      </c>
    </row>
    <row r="31" spans="7:10" ht="15" hidden="1">
      <c r="G31" s="21" t="s">
        <v>22</v>
      </c>
      <c r="H31" s="8">
        <v>4</v>
      </c>
      <c r="I31" s="94">
        <v>3</v>
      </c>
      <c r="J31" s="94">
        <v>0</v>
      </c>
    </row>
    <row r="32" spans="7:10" ht="15" hidden="1">
      <c r="G32" s="21" t="s">
        <v>17</v>
      </c>
      <c r="H32" s="8">
        <v>2</v>
      </c>
      <c r="I32" s="94">
        <v>2</v>
      </c>
      <c r="J32" s="94">
        <v>3</v>
      </c>
    </row>
    <row r="33" spans="7:10" ht="15" hidden="1">
      <c r="G33" s="21" t="s">
        <v>19</v>
      </c>
      <c r="H33" s="8">
        <v>1</v>
      </c>
      <c r="I33" s="94">
        <v>1</v>
      </c>
      <c r="J33" s="94">
        <v>3</v>
      </c>
    </row>
    <row r="34" spans="7:10" ht="15" hidden="1">
      <c r="G34" s="21" t="s">
        <v>15</v>
      </c>
      <c r="H34" s="8">
        <v>0</v>
      </c>
      <c r="I34" s="94">
        <v>0</v>
      </c>
      <c r="J34" s="94">
        <v>3</v>
      </c>
    </row>
    <row r="35" spans="7:10" ht="15" hidden="1">
      <c r="G35" s="21" t="s">
        <v>23</v>
      </c>
      <c r="H35" s="8">
        <v>-3</v>
      </c>
      <c r="I35" s="94">
        <v>0</v>
      </c>
      <c r="J35" s="94">
        <v>3</v>
      </c>
    </row>
    <row r="36" spans="7:10" ht="15" hidden="1">
      <c r="G36" s="21" t="s">
        <v>24</v>
      </c>
      <c r="H36" s="8">
        <v>-3</v>
      </c>
      <c r="I36" s="94">
        <v>0</v>
      </c>
      <c r="J36" s="94">
        <v>0</v>
      </c>
    </row>
    <row r="37" spans="7:8" ht="15" hidden="1">
      <c r="G37" s="8" t="s">
        <v>21</v>
      </c>
      <c r="H37" s="22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4.421875" style="8" customWidth="1"/>
    <col min="2" max="2" width="27.8515625" style="8" customWidth="1"/>
    <col min="3" max="3" width="7.7109375" style="8" customWidth="1"/>
    <col min="4" max="4" width="3.7109375" style="8" customWidth="1"/>
    <col min="5" max="5" width="7.7109375" style="8" customWidth="1"/>
    <col min="6" max="6" width="3.7109375" style="8" customWidth="1"/>
    <col min="7" max="7" width="7.7109375" style="8" customWidth="1"/>
    <col min="8" max="8" width="3.7109375" style="8" customWidth="1"/>
    <col min="9" max="9" width="7.7109375" style="8" customWidth="1"/>
    <col min="10" max="10" width="3.7109375" style="8" customWidth="1"/>
    <col min="11" max="11" width="5.28125" style="8" customWidth="1"/>
    <col min="12" max="12" width="2.57421875" style="8" customWidth="1"/>
    <col min="13" max="13" width="4.57421875" style="8" customWidth="1"/>
    <col min="14" max="15" width="9.7109375" style="8" customWidth="1"/>
    <col min="16" max="16" width="6.7109375" style="8" customWidth="1"/>
    <col min="17" max="17" width="7.421875" style="8" customWidth="1"/>
    <col min="18" max="18" width="21.28125" style="8" customWidth="1"/>
    <col min="19" max="19" width="1.7109375" style="8" customWidth="1"/>
    <col min="20" max="20" width="21.57421875" style="8" customWidth="1"/>
    <col min="21" max="21" width="4.28125" style="8" customWidth="1"/>
    <col min="22" max="22" width="1.7109375" style="8" customWidth="1"/>
    <col min="23" max="23" width="4.140625" style="8" customWidth="1"/>
    <col min="24" max="16384" width="9.140625" style="8" customWidth="1"/>
  </cols>
  <sheetData>
    <row r="1" spans="13:22" s="41" customFormat="1" ht="15">
      <c r="M1" s="42"/>
      <c r="N1" s="42"/>
      <c r="O1" s="42"/>
      <c r="P1" s="43"/>
      <c r="Q1" s="43"/>
      <c r="R1" s="43"/>
      <c r="S1" s="44"/>
      <c r="T1" s="42"/>
      <c r="U1" s="42"/>
      <c r="V1" s="42"/>
    </row>
    <row r="2" spans="3:22" s="41" customFormat="1" ht="15">
      <c r="C2" s="45"/>
      <c r="D2" s="45"/>
      <c r="M2" s="42"/>
      <c r="N2" s="42"/>
      <c r="O2" s="42"/>
      <c r="P2" s="43"/>
      <c r="Q2" s="43"/>
      <c r="R2" s="43"/>
      <c r="S2" s="44"/>
      <c r="T2" s="42"/>
      <c r="U2" s="42"/>
      <c r="V2" s="42"/>
    </row>
    <row r="3" spans="2:22" s="41" customFormat="1" ht="15">
      <c r="B3" s="45"/>
      <c r="C3" s="45"/>
      <c r="D3" s="45"/>
      <c r="M3" s="42"/>
      <c r="N3" s="42"/>
      <c r="O3" s="42"/>
      <c r="P3" s="43"/>
      <c r="Q3" s="43"/>
      <c r="R3" s="43"/>
      <c r="S3" s="44"/>
      <c r="T3" s="42"/>
      <c r="U3" s="42"/>
      <c r="V3" s="42"/>
    </row>
    <row r="4" spans="3:22" s="41" customFormat="1" ht="15">
      <c r="C4" s="45"/>
      <c r="D4" s="45"/>
      <c r="M4" s="42"/>
      <c r="N4" s="42"/>
      <c r="O4" s="42"/>
      <c r="P4" s="43"/>
      <c r="Q4" s="43"/>
      <c r="R4" s="43"/>
      <c r="S4" s="44"/>
      <c r="T4" s="42"/>
      <c r="U4" s="42"/>
      <c r="V4" s="42"/>
    </row>
    <row r="5" spans="13:22" s="41" customFormat="1" ht="15">
      <c r="M5" s="42"/>
      <c r="N5" s="42"/>
      <c r="O5" s="42"/>
      <c r="P5" s="43"/>
      <c r="Q5" s="43"/>
      <c r="R5" s="43"/>
      <c r="S5" s="44"/>
      <c r="T5" s="42"/>
      <c r="U5" s="42"/>
      <c r="V5" s="42"/>
    </row>
    <row r="6" spans="13:22" s="41" customFormat="1" ht="15">
      <c r="M6" s="42"/>
      <c r="N6" s="42"/>
      <c r="O6" s="42"/>
      <c r="P6" s="43"/>
      <c r="Q6" s="43"/>
      <c r="R6" s="43"/>
      <c r="S6" s="44"/>
      <c r="T6" s="42"/>
      <c r="U6" s="42"/>
      <c r="V6" s="42"/>
    </row>
    <row r="7" spans="13:22" s="41" customFormat="1" ht="15">
      <c r="M7" s="42"/>
      <c r="N7" s="42"/>
      <c r="O7" s="42"/>
      <c r="P7" s="43"/>
      <c r="Q7" s="43"/>
      <c r="R7" s="43"/>
      <c r="S7" s="44"/>
      <c r="T7" s="42"/>
      <c r="U7" s="42"/>
      <c r="V7" s="42"/>
    </row>
    <row r="8" spans="13:22" s="41" customFormat="1" ht="36" customHeight="1">
      <c r="M8" s="42"/>
      <c r="N8" s="42"/>
      <c r="O8" s="42"/>
      <c r="P8" s="43"/>
      <c r="Q8" s="43"/>
      <c r="R8" s="43"/>
      <c r="S8" s="44"/>
      <c r="T8" s="42"/>
      <c r="U8" s="42"/>
      <c r="V8" s="42"/>
    </row>
    <row r="9" spans="1:16" s="96" customFormat="1" ht="18" customHeight="1">
      <c r="A9" s="95"/>
      <c r="B9" s="95"/>
      <c r="C9" s="95"/>
      <c r="D9" s="95"/>
      <c r="E9" s="95"/>
      <c r="F9" s="95"/>
      <c r="H9" s="97"/>
      <c r="I9" s="98"/>
      <c r="J9" s="95"/>
      <c r="K9" s="95"/>
      <c r="L9" s="95"/>
      <c r="M9" s="95"/>
      <c r="N9" s="95"/>
      <c r="O9" s="95"/>
      <c r="P9" s="95"/>
    </row>
    <row r="10" spans="1:16" s="96" customFormat="1" ht="24" customHeight="1" thickBot="1">
      <c r="A10" s="95"/>
      <c r="B10" s="99"/>
      <c r="C10" s="95"/>
      <c r="D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50" ht="24" customHeight="1" thickBot="1">
      <c r="A11" s="147"/>
      <c r="B11" s="148"/>
      <c r="C11" s="292">
        <v>1</v>
      </c>
      <c r="D11" s="292"/>
      <c r="E11" s="293">
        <v>2</v>
      </c>
      <c r="F11" s="294"/>
      <c r="G11" s="292">
        <v>3</v>
      </c>
      <c r="H11" s="292"/>
      <c r="I11" s="293">
        <v>4</v>
      </c>
      <c r="J11" s="295"/>
      <c r="K11" s="296" t="s">
        <v>32</v>
      </c>
      <c r="L11" s="296"/>
      <c r="M11" s="297"/>
      <c r="N11" s="127" t="s">
        <v>1</v>
      </c>
      <c r="O11" s="128" t="s">
        <v>0</v>
      </c>
      <c r="P11" s="95"/>
      <c r="Q11" s="155" t="s">
        <v>5</v>
      </c>
      <c r="R11" s="156" t="str">
        <f>B12</f>
        <v>Überall Roman</v>
      </c>
      <c r="S11" s="156" t="s">
        <v>14</v>
      </c>
      <c r="T11" s="156" t="str">
        <f>B13</f>
        <v>Koudela Vladimír</v>
      </c>
      <c r="U11" s="34">
        <v>3</v>
      </c>
      <c r="V11" s="157" t="s">
        <v>21</v>
      </c>
      <c r="W11" s="35">
        <v>0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</row>
    <row r="12" spans="1:50" ht="24" customHeight="1" thickBot="1" thickTop="1">
      <c r="A12" s="129">
        <v>1</v>
      </c>
      <c r="B12" s="121" t="s">
        <v>31</v>
      </c>
      <c r="C12" s="149"/>
      <c r="D12" s="149"/>
      <c r="E12" s="114" t="str">
        <f>U11&amp;":"&amp;W11</f>
        <v>3:0</v>
      </c>
      <c r="F12" s="123">
        <f>VLOOKUP(E12,G28:H37,2,0)</f>
        <v>7</v>
      </c>
      <c r="G12" s="119" t="str">
        <f>U14&amp;":"&amp;W14</f>
        <v>3:1</v>
      </c>
      <c r="H12" s="124">
        <f>VLOOKUP(G12,G28:H37,2,0)</f>
        <v>6</v>
      </c>
      <c r="I12" s="114" t="str">
        <f>W16&amp;":"&amp;U16</f>
        <v>3:0</v>
      </c>
      <c r="J12" s="125">
        <f>VLOOKUP(I12,G28:H37,2,0)</f>
        <v>7</v>
      </c>
      <c r="K12" s="107">
        <f>VLOOKUP(E12,$G$28:$J$37,3,0)+VLOOKUP(G12,$G$28:$J$37,3,0)+VLOOKUP(I12,$G$28:$J$37,3,0)</f>
        <v>9</v>
      </c>
      <c r="L12" s="70" t="s">
        <v>21</v>
      </c>
      <c r="M12" s="115">
        <f>VLOOKUP(E12,$G$28:$J$37,4,0)+VLOOKUP(G12,$G$28:$J$37,4,0)+VLOOKUP(I12,$G$28:$J$37,4,0)</f>
        <v>1</v>
      </c>
      <c r="N12" s="111">
        <f>SUM(J12,H12,F12)</f>
        <v>20</v>
      </c>
      <c r="O12" s="130" t="s">
        <v>49</v>
      </c>
      <c r="P12" s="105"/>
      <c r="Q12" s="158" t="s">
        <v>6</v>
      </c>
      <c r="R12" s="159" t="str">
        <f>B14</f>
        <v>Kotraba Jan</v>
      </c>
      <c r="S12" s="159" t="s">
        <v>14</v>
      </c>
      <c r="T12" s="159" t="str">
        <f>B15</f>
        <v>Matula Martin</v>
      </c>
      <c r="U12" s="160">
        <v>3</v>
      </c>
      <c r="V12" s="161" t="s">
        <v>21</v>
      </c>
      <c r="W12" s="162">
        <v>1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</row>
    <row r="13" spans="1:50" ht="24" customHeight="1" thickBot="1">
      <c r="A13" s="131">
        <v>2</v>
      </c>
      <c r="B13" s="122" t="s">
        <v>38</v>
      </c>
      <c r="C13" s="108" t="str">
        <f>W11&amp;":"&amp;U11</f>
        <v>0:3</v>
      </c>
      <c r="D13" s="118">
        <f>VLOOKUP(C13,G28:H37,2,0)</f>
        <v>0</v>
      </c>
      <c r="E13" s="150"/>
      <c r="F13" s="151"/>
      <c r="G13" s="108" t="str">
        <f>U13&amp;":"&amp;W13</f>
        <v>2:3</v>
      </c>
      <c r="H13" s="113">
        <f>VLOOKUP(G13,G28:H37,2,0)</f>
        <v>2</v>
      </c>
      <c r="I13" s="116" t="str">
        <f>U15&amp;":"&amp;W15</f>
        <v>3:1</v>
      </c>
      <c r="J13" s="126">
        <f>VLOOKUP(I13,G28:H37,2,0)</f>
        <v>6</v>
      </c>
      <c r="K13" s="109">
        <f>VLOOKUP(C13,$G$28:$J$37,3,0)+VLOOKUP(G13,$G$28:$J$37,3,0)+VLOOKUP(I13,$G$28:$J$37,3,0)</f>
        <v>5</v>
      </c>
      <c r="L13" s="110" t="s">
        <v>21</v>
      </c>
      <c r="M13" s="117">
        <f>VLOOKUP(C13,$G$28:$J$37,4,0)+VLOOKUP(G13,$G$28:$J$37,4,0)+VLOOKUP(I13,$G$28:$J$37,4,0)</f>
        <v>7</v>
      </c>
      <c r="N13" s="112">
        <f>SUM(J13,H13,D13,B13)</f>
        <v>8</v>
      </c>
      <c r="O13" s="132" t="s">
        <v>52</v>
      </c>
      <c r="P13" s="105"/>
      <c r="Q13" s="155" t="s">
        <v>7</v>
      </c>
      <c r="R13" s="156" t="str">
        <f>B13</f>
        <v>Koudela Vladimír</v>
      </c>
      <c r="S13" s="156" t="s">
        <v>14</v>
      </c>
      <c r="T13" s="156" t="str">
        <f>B14</f>
        <v>Kotraba Jan</v>
      </c>
      <c r="U13" s="34">
        <v>2</v>
      </c>
      <c r="V13" s="157" t="s">
        <v>21</v>
      </c>
      <c r="W13" s="35">
        <v>3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</row>
    <row r="14" spans="1:50" ht="24" customHeight="1" thickBot="1">
      <c r="A14" s="131">
        <v>3</v>
      </c>
      <c r="B14" s="122" t="s">
        <v>39</v>
      </c>
      <c r="C14" s="108" t="str">
        <f>W14&amp;":"&amp;U14</f>
        <v>1:3</v>
      </c>
      <c r="D14" s="118">
        <f>VLOOKUP(C14,G28:H37,2,0)</f>
        <v>1</v>
      </c>
      <c r="E14" s="116" t="str">
        <f>W13&amp;":"&amp;U13</f>
        <v>3:2</v>
      </c>
      <c r="F14" s="120">
        <f>VLOOKUP(E14,G28:H37,2,0)</f>
        <v>5</v>
      </c>
      <c r="G14" s="152"/>
      <c r="H14" s="152"/>
      <c r="I14" s="116" t="str">
        <f>U12&amp;":"&amp;W12</f>
        <v>3:1</v>
      </c>
      <c r="J14" s="126">
        <f>VLOOKUP(I14,G28:H37,2,0)</f>
        <v>6</v>
      </c>
      <c r="K14" s="109">
        <f>VLOOKUP(C14,$G$28:$J$37,3,0)+VLOOKUP(E14,$G$28:$J$37,3,0)+VLOOKUP(I14,$G$28:$J$37,3,0)</f>
        <v>7</v>
      </c>
      <c r="L14" s="110" t="s">
        <v>21</v>
      </c>
      <c r="M14" s="117">
        <f>VLOOKUP(C14,$G$28:$J$37,4,0)+VLOOKUP(E14,$G$28:$J$37,4,0)+VLOOKUP(I14,$G$28:$J$37,4,0)</f>
        <v>6</v>
      </c>
      <c r="N14" s="112">
        <f>SUM(J14,F14,D14,B14)</f>
        <v>12</v>
      </c>
      <c r="O14" s="132" t="s">
        <v>50</v>
      </c>
      <c r="P14" s="105"/>
      <c r="Q14" s="158" t="s">
        <v>2</v>
      </c>
      <c r="R14" s="159" t="str">
        <f>B12</f>
        <v>Überall Roman</v>
      </c>
      <c r="S14" s="159" t="s">
        <v>14</v>
      </c>
      <c r="T14" s="159" t="str">
        <f>B14</f>
        <v>Kotraba Jan</v>
      </c>
      <c r="U14" s="160">
        <v>3</v>
      </c>
      <c r="V14" s="161" t="s">
        <v>21</v>
      </c>
      <c r="W14" s="162">
        <v>1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</row>
    <row r="15" spans="1:50" ht="24" customHeight="1" thickBot="1">
      <c r="A15" s="133">
        <v>4</v>
      </c>
      <c r="B15" s="134" t="s">
        <v>42</v>
      </c>
      <c r="C15" s="135" t="str">
        <f>U16&amp;":"&amp;W16</f>
        <v>0:3</v>
      </c>
      <c r="D15" s="136">
        <f>VLOOKUP(C15,G28:H37,2,0)</f>
        <v>0</v>
      </c>
      <c r="E15" s="137" t="str">
        <f>W15&amp;":"&amp;U15</f>
        <v>1:3</v>
      </c>
      <c r="F15" s="138">
        <f>VLOOKUP(E15,G28:H37,2,0)</f>
        <v>1</v>
      </c>
      <c r="G15" s="135" t="str">
        <f>W12&amp;":"&amp;U12</f>
        <v>1:3</v>
      </c>
      <c r="H15" s="139">
        <f>VLOOKUP(G15,G28:H37,2,0)</f>
        <v>1</v>
      </c>
      <c r="I15" s="153"/>
      <c r="J15" s="154"/>
      <c r="K15" s="140">
        <f>VLOOKUP(C15,$G$28:$J$37,3,0)+VLOOKUP(E15,$G$28:$J$37,3,0)+VLOOKUP(G15,$G$28:$J$37,3,0)</f>
        <v>2</v>
      </c>
      <c r="L15" s="141" t="s">
        <v>21</v>
      </c>
      <c r="M15" s="142">
        <f>VLOOKUP(C15,$G$28:$J$37,4,0)+VLOOKUP(E15,$G$28:$J$37,4,0)+VLOOKUP(G15,$G$28:$J$37,4,0)</f>
        <v>9</v>
      </c>
      <c r="N15" s="143">
        <f>SUM(H15,F15,D15,B15)</f>
        <v>2</v>
      </c>
      <c r="O15" s="144" t="s">
        <v>51</v>
      </c>
      <c r="P15" s="106"/>
      <c r="Q15" s="155" t="s">
        <v>4</v>
      </c>
      <c r="R15" s="156" t="str">
        <f>B13</f>
        <v>Koudela Vladimír</v>
      </c>
      <c r="S15" s="156" t="s">
        <v>14</v>
      </c>
      <c r="T15" s="156" t="str">
        <f>B15</f>
        <v>Matula Martin</v>
      </c>
      <c r="U15" s="34">
        <v>3</v>
      </c>
      <c r="V15" s="157" t="s">
        <v>21</v>
      </c>
      <c r="W15" s="35">
        <v>1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</row>
    <row r="16" spans="1:50" ht="24" customHeight="1" thickBot="1">
      <c r="A16" s="145"/>
      <c r="B16" s="95"/>
      <c r="C16" s="104"/>
      <c r="D16" s="100"/>
      <c r="E16" s="104"/>
      <c r="F16" s="100"/>
      <c r="G16" s="104"/>
      <c r="H16" s="100"/>
      <c r="I16" s="104"/>
      <c r="J16" s="100"/>
      <c r="K16" s="100"/>
      <c r="L16" s="100"/>
      <c r="M16" s="95"/>
      <c r="N16" s="95"/>
      <c r="O16" s="95"/>
      <c r="P16" s="105"/>
      <c r="Q16" s="155" t="s">
        <v>3</v>
      </c>
      <c r="R16" s="156" t="str">
        <f>B15</f>
        <v>Matula Martin</v>
      </c>
      <c r="S16" s="156" t="s">
        <v>14</v>
      </c>
      <c r="T16" s="156" t="str">
        <f>B12</f>
        <v>Überall Roman</v>
      </c>
      <c r="U16" s="34">
        <v>0</v>
      </c>
      <c r="V16" s="157" t="s">
        <v>21</v>
      </c>
      <c r="W16" s="35">
        <v>3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</row>
    <row r="17" spans="1:50" ht="24" customHeight="1" thickBot="1">
      <c r="A17" s="146"/>
      <c r="B17" s="95"/>
      <c r="C17" s="86" t="s">
        <v>8</v>
      </c>
      <c r="D17" s="87" t="s">
        <v>9</v>
      </c>
      <c r="E17" s="88"/>
      <c r="F17" s="89" t="s">
        <v>10</v>
      </c>
      <c r="G17" s="90" t="s">
        <v>11</v>
      </c>
      <c r="H17" s="16"/>
      <c r="I17" s="91" t="s">
        <v>12</v>
      </c>
      <c r="J17" s="92" t="s">
        <v>13</v>
      </c>
      <c r="K17" s="93"/>
      <c r="L17" s="100"/>
      <c r="M17" s="95"/>
      <c r="N17" s="95"/>
      <c r="O17" s="99"/>
      <c r="P17" s="9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</row>
    <row r="18" spans="1:16" s="96" customFormat="1" ht="24" customHeight="1">
      <c r="A18" s="99"/>
      <c r="L18" s="100"/>
      <c r="M18" s="95"/>
      <c r="N18" s="95"/>
      <c r="O18" s="95"/>
      <c r="P18" s="95"/>
    </row>
    <row r="19" s="96" customFormat="1" ht="15"/>
    <row r="20" s="96" customFormat="1" ht="15"/>
    <row r="21" s="96" customFormat="1" ht="15"/>
    <row r="22" s="96" customFormat="1" ht="15"/>
    <row r="23" s="96" customFormat="1" ht="15"/>
    <row r="24" s="96" customFormat="1" ht="15"/>
    <row r="25" s="96" customFormat="1" ht="15"/>
    <row r="26" s="96" customFormat="1" ht="15"/>
    <row r="27" s="96" customFormat="1" ht="15" hidden="1"/>
    <row r="28" spans="7:10" s="96" customFormat="1" ht="15" hidden="1">
      <c r="G28" s="101" t="s">
        <v>16</v>
      </c>
      <c r="H28" s="96">
        <v>7</v>
      </c>
      <c r="I28" s="102">
        <v>3</v>
      </c>
      <c r="J28" s="102">
        <v>0</v>
      </c>
    </row>
    <row r="29" spans="7:10" s="96" customFormat="1" ht="15" hidden="1">
      <c r="G29" s="101" t="s">
        <v>18</v>
      </c>
      <c r="H29" s="96">
        <v>6</v>
      </c>
      <c r="I29" s="102">
        <v>3</v>
      </c>
      <c r="J29" s="102">
        <v>1</v>
      </c>
    </row>
    <row r="30" spans="7:10" s="96" customFormat="1" ht="15" hidden="1">
      <c r="G30" s="101" t="s">
        <v>20</v>
      </c>
      <c r="H30" s="96">
        <v>5</v>
      </c>
      <c r="I30" s="102">
        <v>3</v>
      </c>
      <c r="J30" s="102">
        <v>2</v>
      </c>
    </row>
    <row r="31" spans="7:10" s="96" customFormat="1" ht="15" hidden="1">
      <c r="G31" s="101" t="s">
        <v>22</v>
      </c>
      <c r="H31" s="96">
        <v>4</v>
      </c>
      <c r="I31" s="102">
        <v>3</v>
      </c>
      <c r="J31" s="102">
        <v>0</v>
      </c>
    </row>
    <row r="32" spans="7:10" s="96" customFormat="1" ht="15" hidden="1">
      <c r="G32" s="101" t="s">
        <v>17</v>
      </c>
      <c r="H32" s="96">
        <v>2</v>
      </c>
      <c r="I32" s="102">
        <v>2</v>
      </c>
      <c r="J32" s="102">
        <v>3</v>
      </c>
    </row>
    <row r="33" spans="7:10" s="96" customFormat="1" ht="15" hidden="1">
      <c r="G33" s="101" t="s">
        <v>19</v>
      </c>
      <c r="H33" s="96">
        <v>1</v>
      </c>
      <c r="I33" s="102">
        <v>1</v>
      </c>
      <c r="J33" s="102">
        <v>3</v>
      </c>
    </row>
    <row r="34" spans="7:10" s="96" customFormat="1" ht="15" hidden="1">
      <c r="G34" s="101" t="s">
        <v>15</v>
      </c>
      <c r="H34" s="96">
        <v>0</v>
      </c>
      <c r="I34" s="102">
        <v>0</v>
      </c>
      <c r="J34" s="102">
        <v>3</v>
      </c>
    </row>
    <row r="35" spans="7:10" s="96" customFormat="1" ht="15" hidden="1">
      <c r="G35" s="101" t="s">
        <v>23</v>
      </c>
      <c r="H35" s="96">
        <v>-3</v>
      </c>
      <c r="I35" s="102">
        <v>0</v>
      </c>
      <c r="J35" s="102">
        <v>3</v>
      </c>
    </row>
    <row r="36" spans="7:10" s="96" customFormat="1" ht="15" hidden="1">
      <c r="G36" s="101" t="s">
        <v>24</v>
      </c>
      <c r="H36" s="96">
        <v>-3</v>
      </c>
      <c r="I36" s="102">
        <v>0</v>
      </c>
      <c r="J36" s="102">
        <v>0</v>
      </c>
    </row>
    <row r="37" spans="7:8" s="96" customFormat="1" ht="15" hidden="1">
      <c r="G37" s="96" t="s">
        <v>21</v>
      </c>
      <c r="H37" s="103">
        <f>""</f>
      </c>
    </row>
    <row r="38" s="96" customFormat="1" ht="15"/>
    <row r="39" s="96" customFormat="1" ht="15"/>
    <row r="40" s="96" customFormat="1" ht="15"/>
    <row r="41" s="96" customFormat="1" ht="15"/>
    <row r="42" s="96" customFormat="1" ht="15"/>
    <row r="43" s="96" customFormat="1" ht="15"/>
    <row r="44" s="96" customFormat="1" ht="15"/>
    <row r="45" s="96" customFormat="1" ht="15"/>
    <row r="46" s="96" customFormat="1" ht="15"/>
    <row r="47" s="96" customFormat="1" ht="15"/>
    <row r="48" s="96" customFormat="1" ht="15"/>
    <row r="49" s="96" customFormat="1" ht="15"/>
    <row r="50" s="96" customFormat="1" ht="15"/>
    <row r="51" s="96" customFormat="1" ht="15"/>
    <row r="52" s="96" customFormat="1" ht="15"/>
    <row r="53" s="96" customFormat="1" ht="15"/>
    <row r="54" s="96" customFormat="1" ht="15"/>
    <row r="55" s="96" customFormat="1" ht="15"/>
    <row r="56" s="96" customFormat="1" ht="15"/>
    <row r="57" s="96" customFormat="1" ht="15"/>
    <row r="58" s="96" customFormat="1" ht="15"/>
    <row r="59" s="96" customFormat="1" ht="15"/>
    <row r="60" s="96" customFormat="1" ht="15"/>
    <row r="61" s="96" customFormat="1" ht="15"/>
    <row r="62" s="96" customFormat="1" ht="15"/>
    <row r="63" s="96" customFormat="1" ht="15"/>
    <row r="64" s="96" customFormat="1" ht="15"/>
    <row r="65" s="96" customFormat="1" ht="15"/>
    <row r="66" s="96" customFormat="1" ht="15"/>
    <row r="67" s="96" customFormat="1" ht="15"/>
    <row r="68" s="96" customFormat="1" ht="15"/>
    <row r="69" s="96" customFormat="1" ht="15"/>
    <row r="70" s="96" customFormat="1" ht="15"/>
    <row r="71" s="96" customFormat="1" ht="15"/>
    <row r="72" s="96" customFormat="1" ht="15"/>
    <row r="73" s="96" customFormat="1" ht="15"/>
    <row r="74" s="96" customFormat="1" ht="15"/>
    <row r="75" s="96" customFormat="1" ht="15"/>
    <row r="76" s="96" customFormat="1" ht="15"/>
    <row r="77" s="96" customFormat="1" ht="15"/>
    <row r="78" s="96" customFormat="1" ht="15"/>
    <row r="79" s="96" customFormat="1" ht="15"/>
    <row r="80" s="96" customFormat="1" ht="15"/>
    <row r="81" s="96" customFormat="1" ht="15"/>
    <row r="82" s="96" customFormat="1" ht="15"/>
    <row r="83" s="96" customFormat="1" ht="15"/>
    <row r="84" s="96" customFormat="1" ht="15"/>
    <row r="85" s="96" customFormat="1" ht="15"/>
    <row r="86" s="96" customFormat="1" ht="15"/>
    <row r="87" s="96" customFormat="1" ht="15"/>
    <row r="88" s="96" customFormat="1" ht="15"/>
    <row r="89" s="96" customFormat="1" ht="15"/>
    <row r="90" s="96" customFormat="1" ht="15"/>
    <row r="91" s="96" customFormat="1" ht="15"/>
    <row r="92" s="96" customFormat="1" ht="15"/>
    <row r="93" s="96" customFormat="1" ht="15"/>
    <row r="94" s="96" customFormat="1" ht="15"/>
    <row r="95" s="96" customFormat="1" ht="15"/>
    <row r="96" s="96" customFormat="1" ht="15"/>
    <row r="97" s="96" customFormat="1" ht="15"/>
    <row r="98" s="96" customFormat="1" ht="15"/>
    <row r="99" s="96" customFormat="1" ht="15"/>
    <row r="100" s="96" customFormat="1" ht="15"/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  <row r="182" s="96" customFormat="1" ht="15"/>
    <row r="183" s="96" customFormat="1" ht="15"/>
    <row r="184" s="96" customFormat="1" ht="15"/>
    <row r="185" s="96" customFormat="1" ht="15"/>
    <row r="186" s="96" customFormat="1" ht="15"/>
    <row r="187" s="96" customFormat="1" ht="15"/>
    <row r="188" s="96" customFormat="1" ht="15"/>
    <row r="189" s="96" customFormat="1" ht="15"/>
    <row r="190" s="96" customFormat="1" ht="15"/>
    <row r="191" s="96" customFormat="1" ht="15"/>
    <row r="192" s="96" customFormat="1" ht="15"/>
    <row r="193" s="96" customFormat="1" ht="15"/>
    <row r="194" s="96" customFormat="1" ht="15"/>
    <row r="195" s="96" customFormat="1" ht="15"/>
    <row r="196" s="96" customFormat="1" ht="15"/>
    <row r="197" s="96" customFormat="1" ht="15"/>
    <row r="198" s="96" customFormat="1" ht="15"/>
    <row r="199" s="96" customFormat="1" ht="15"/>
    <row r="200" s="96" customFormat="1" ht="15"/>
    <row r="201" s="96" customFormat="1" ht="15"/>
    <row r="202" s="96" customFormat="1" ht="15"/>
    <row r="203" s="96" customFormat="1" ht="15"/>
    <row r="204" s="96" customFormat="1" ht="15"/>
    <row r="205" s="96" customFormat="1" ht="15"/>
    <row r="206" s="96" customFormat="1" ht="15"/>
    <row r="207" s="96" customFormat="1" ht="15"/>
    <row r="208" s="96" customFormat="1" ht="15"/>
    <row r="209" s="96" customFormat="1" ht="15"/>
    <row r="210" s="96" customFormat="1" ht="15"/>
    <row r="211" s="96" customFormat="1" ht="15"/>
    <row r="212" s="96" customFormat="1" ht="15"/>
    <row r="213" s="96" customFormat="1" ht="15"/>
    <row r="214" s="96" customFormat="1" ht="15"/>
    <row r="215" s="96" customFormat="1" ht="15"/>
    <row r="216" s="96" customFormat="1" ht="15"/>
    <row r="217" s="96" customFormat="1" ht="15"/>
    <row r="218" s="96" customFormat="1" ht="15"/>
    <row r="219" s="96" customFormat="1" ht="15"/>
    <row r="220" s="96" customFormat="1" ht="15"/>
    <row r="221" s="96" customFormat="1" ht="15"/>
    <row r="222" s="96" customFormat="1" ht="15"/>
    <row r="223" s="96" customFormat="1" ht="15"/>
    <row r="224" s="96" customFormat="1" ht="15"/>
    <row r="225" s="96" customFormat="1" ht="15"/>
    <row r="226" s="96" customFormat="1" ht="15"/>
    <row r="227" s="96" customFormat="1" ht="15"/>
    <row r="228" s="96" customFormat="1" ht="15"/>
    <row r="229" s="96" customFormat="1" ht="15"/>
    <row r="230" s="96" customFormat="1" ht="15"/>
    <row r="231" s="96" customFormat="1" ht="15"/>
    <row r="232" s="96" customFormat="1" ht="15"/>
    <row r="233" s="96" customFormat="1" ht="15"/>
    <row r="234" s="96" customFormat="1" ht="15"/>
    <row r="235" s="96" customFormat="1" ht="15"/>
    <row r="236" s="96" customFormat="1" ht="15"/>
    <row r="237" s="96" customFormat="1" ht="15"/>
    <row r="238" s="96" customFormat="1" ht="15"/>
    <row r="239" s="96" customFormat="1" ht="15"/>
    <row r="240" s="96" customFormat="1" ht="15"/>
    <row r="241" s="96" customFormat="1" ht="15"/>
    <row r="242" s="96" customFormat="1" ht="15"/>
    <row r="243" s="96" customFormat="1" ht="15"/>
    <row r="244" s="96" customFormat="1" ht="15"/>
    <row r="245" s="96" customFormat="1" ht="15"/>
    <row r="246" s="96" customFormat="1" ht="15"/>
    <row r="247" s="96" customFormat="1" ht="15"/>
    <row r="248" s="96" customFormat="1" ht="15"/>
    <row r="249" s="96" customFormat="1" ht="15"/>
    <row r="250" s="96" customFormat="1" ht="15"/>
    <row r="251" s="96" customFormat="1" ht="15"/>
    <row r="252" s="96" customFormat="1" ht="15"/>
    <row r="253" s="96" customFormat="1" ht="15"/>
    <row r="254" s="96" customFormat="1" ht="15"/>
    <row r="255" s="96" customFormat="1" ht="15"/>
    <row r="256" s="96" customFormat="1" ht="15"/>
    <row r="257" s="96" customFormat="1" ht="15"/>
    <row r="258" s="96" customFormat="1" ht="15"/>
    <row r="259" s="96" customFormat="1" ht="15"/>
    <row r="260" s="96" customFormat="1" ht="15"/>
    <row r="261" s="96" customFormat="1" ht="15"/>
    <row r="262" s="96" customFormat="1" ht="15"/>
    <row r="263" s="96" customFormat="1" ht="15"/>
    <row r="264" s="96" customFormat="1" ht="15"/>
    <row r="265" s="96" customFormat="1" ht="15"/>
    <row r="266" s="96" customFormat="1" ht="15"/>
    <row r="267" s="96" customFormat="1" ht="15"/>
    <row r="268" s="96" customFormat="1" ht="15"/>
    <row r="269" s="96" customFormat="1" ht="15"/>
    <row r="270" s="96" customFormat="1" ht="15"/>
    <row r="271" s="96" customFormat="1" ht="15"/>
    <row r="272" s="96" customFormat="1" ht="15"/>
    <row r="273" s="96" customFormat="1" ht="15"/>
    <row r="274" s="96" customFormat="1" ht="15"/>
    <row r="275" s="96" customFormat="1" ht="15"/>
    <row r="276" s="96" customFormat="1" ht="15"/>
    <row r="277" s="96" customFormat="1" ht="15"/>
    <row r="278" s="96" customFormat="1" ht="15"/>
    <row r="279" s="96" customFormat="1" ht="15"/>
    <row r="280" s="96" customFormat="1" ht="15"/>
    <row r="281" s="96" customFormat="1" ht="15"/>
    <row r="282" s="96" customFormat="1" ht="15"/>
    <row r="283" s="96" customFormat="1" ht="15"/>
    <row r="284" s="96" customFormat="1" ht="15"/>
    <row r="285" s="96" customFormat="1" ht="15"/>
    <row r="286" s="96" customFormat="1" ht="15"/>
    <row r="287" s="96" customFormat="1" ht="15"/>
    <row r="288" s="96" customFormat="1" ht="15"/>
    <row r="289" s="96" customFormat="1" ht="15"/>
    <row r="290" s="96" customFormat="1" ht="15"/>
    <row r="291" s="96" customFormat="1" ht="15"/>
    <row r="292" s="96" customFormat="1" ht="15"/>
    <row r="293" s="96" customFormat="1" ht="15"/>
    <row r="294" s="96" customFormat="1" ht="15"/>
    <row r="295" s="96" customFormat="1" ht="15"/>
    <row r="296" s="96" customFormat="1" ht="15"/>
    <row r="297" s="96" customFormat="1" ht="15"/>
    <row r="298" s="96" customFormat="1" ht="15"/>
    <row r="299" s="96" customFormat="1" ht="15"/>
    <row r="300" s="96" customFormat="1" ht="15"/>
    <row r="301" s="96" customFormat="1" ht="15"/>
    <row r="302" s="96" customFormat="1" ht="15"/>
    <row r="303" s="96" customFormat="1" ht="15"/>
    <row r="304" s="96" customFormat="1" ht="15"/>
    <row r="305" s="96" customFormat="1" ht="15"/>
    <row r="306" s="96" customFormat="1" ht="15"/>
    <row r="307" s="96" customFormat="1" ht="15"/>
    <row r="308" s="96" customFormat="1" ht="15"/>
    <row r="309" s="96" customFormat="1" ht="15"/>
    <row r="310" s="96" customFormat="1" ht="15"/>
    <row r="311" s="96" customFormat="1" ht="15"/>
    <row r="312" s="96" customFormat="1" ht="15"/>
    <row r="313" s="96" customFormat="1" ht="15"/>
    <row r="314" s="96" customFormat="1" ht="15"/>
    <row r="315" s="96" customFormat="1" ht="15"/>
    <row r="316" s="96" customFormat="1" ht="15"/>
    <row r="317" s="96" customFormat="1" ht="15"/>
    <row r="318" s="96" customFormat="1" ht="15"/>
    <row r="319" s="96" customFormat="1" ht="15"/>
    <row r="320" s="96" customFormat="1" ht="15"/>
    <row r="321" s="96" customFormat="1" ht="15"/>
  </sheetData>
  <sheetProtection sheet="1" objects="1" scenarios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C2">
      <selection activeCell="Q16" sqref="Q16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84" customFormat="1" ht="15"/>
    <row r="2" s="284" customFormat="1" ht="15"/>
    <row r="3" s="284" customFormat="1" ht="15"/>
    <row r="4" s="284" customFormat="1" ht="15"/>
    <row r="5" s="284" customFormat="1" ht="15"/>
    <row r="6" s="284" customFormat="1" ht="15"/>
    <row r="7" s="284" customFormat="1" ht="15"/>
    <row r="8" s="284" customFormat="1" ht="34.5" customHeight="1"/>
    <row r="9" ht="18.75" customHeight="1" thickBot="1"/>
    <row r="10" spans="19:25" ht="24" customHeight="1" thickBot="1">
      <c r="S10" s="260" t="s">
        <v>5</v>
      </c>
      <c r="T10" s="261" t="str">
        <f>B12</f>
        <v>Štefaník Drahoslav</v>
      </c>
      <c r="U10" s="261" t="s">
        <v>14</v>
      </c>
      <c r="V10" s="261" t="str">
        <f>B13</f>
        <v>Konečný Dan</v>
      </c>
      <c r="W10" s="262">
        <v>3</v>
      </c>
      <c r="X10" s="263" t="s">
        <v>21</v>
      </c>
      <c r="Y10" s="264">
        <v>0</v>
      </c>
    </row>
    <row r="11" spans="1:25" ht="24" customHeight="1" thickBot="1">
      <c r="A11" s="274"/>
      <c r="B11" s="275"/>
      <c r="C11" s="300">
        <v>1</v>
      </c>
      <c r="D11" s="301"/>
      <c r="E11" s="300">
        <v>2</v>
      </c>
      <c r="F11" s="301"/>
      <c r="G11" s="300">
        <v>3</v>
      </c>
      <c r="H11" s="301"/>
      <c r="I11" s="300">
        <v>4</v>
      </c>
      <c r="J11" s="301"/>
      <c r="K11" s="300">
        <v>5</v>
      </c>
      <c r="L11" s="302"/>
      <c r="M11" s="298" t="s">
        <v>32</v>
      </c>
      <c r="N11" s="298"/>
      <c r="O11" s="299"/>
      <c r="P11" s="233" t="s">
        <v>1</v>
      </c>
      <c r="Q11" s="211" t="s">
        <v>0</v>
      </c>
      <c r="S11" s="4" t="s">
        <v>6</v>
      </c>
      <c r="T11" s="23" t="str">
        <f>B14</f>
        <v>Julínek Tomáš</v>
      </c>
      <c r="U11" s="23" t="s">
        <v>14</v>
      </c>
      <c r="V11" s="23" t="str">
        <f>B15</f>
        <v>Máša Luděk</v>
      </c>
      <c r="W11" s="30">
        <v>3</v>
      </c>
      <c r="X11" s="39" t="s">
        <v>21</v>
      </c>
      <c r="Y11" s="31">
        <v>1</v>
      </c>
    </row>
    <row r="12" spans="1:25" ht="24" customHeight="1" thickBot="1" thickTop="1">
      <c r="A12" s="247">
        <v>1</v>
      </c>
      <c r="B12" s="243" t="s">
        <v>40</v>
      </c>
      <c r="C12" s="276"/>
      <c r="D12" s="277"/>
      <c r="E12" s="238" t="str">
        <f>W10&amp;":"&amp;Y10</f>
        <v>3:0</v>
      </c>
      <c r="F12" s="239">
        <f>VLOOKUP(E12,G28:H37,2,0)</f>
        <v>7</v>
      </c>
      <c r="G12" s="238" t="str">
        <f>W15&amp;":"&amp;Y15</f>
        <v>3:1</v>
      </c>
      <c r="H12" s="239">
        <f>VLOOKUP(G12,G28:H37,2,0)</f>
        <v>6</v>
      </c>
      <c r="I12" s="238" t="str">
        <f>Y18&amp;":"&amp;W18</f>
        <v>3:1</v>
      </c>
      <c r="J12" s="239">
        <f>VLOOKUP(I12,G28:H37,2,0)</f>
        <v>6</v>
      </c>
      <c r="K12" s="238" t="str">
        <f>Y12&amp;":"&amp;W12</f>
        <v>3:0</v>
      </c>
      <c r="L12" s="212">
        <f>VLOOKUP(K12,G28:H37,2,0)</f>
        <v>7</v>
      </c>
      <c r="M12" s="213">
        <f>VLOOKUP(E12,$G$28:$I$37,3,0)+VLOOKUP(G12,$G$28:$I$37,3,0)+VLOOKUP(I12,$G$28:$I$37,3,0)+VLOOKUP(K12,$G$28:$I$37,3,0)</f>
        <v>12</v>
      </c>
      <c r="N12" s="214" t="s">
        <v>21</v>
      </c>
      <c r="O12" s="234">
        <f>VLOOKUP(E12,$G$28:$J$37,4,0)+VLOOKUP(G12,$G$28:$J$37,4,0)+VLOOKUP(I12,$G$28:$J$37,4,0)+VLOOKUP(K12,$G$28:$J$37,4,0)</f>
        <v>2</v>
      </c>
      <c r="P12" s="229">
        <f>SUM(L12,J12,H12,F12)</f>
        <v>26</v>
      </c>
      <c r="Q12" s="215" t="s">
        <v>49</v>
      </c>
      <c r="S12" s="265" t="s">
        <v>33</v>
      </c>
      <c r="T12" s="20" t="str">
        <f>B16</f>
        <v>Pinďák Pavel</v>
      </c>
      <c r="U12" s="20" t="s">
        <v>14</v>
      </c>
      <c r="V12" s="20" t="str">
        <f>B12</f>
        <v>Štefaník Drahoslav</v>
      </c>
      <c r="W12" s="266">
        <v>0</v>
      </c>
      <c r="X12" s="267" t="s">
        <v>21</v>
      </c>
      <c r="Y12" s="268">
        <v>3</v>
      </c>
    </row>
    <row r="13" spans="1:25" ht="24" customHeight="1" thickBot="1">
      <c r="A13" s="248">
        <v>2</v>
      </c>
      <c r="B13" s="244" t="s">
        <v>43</v>
      </c>
      <c r="C13" s="216" t="str">
        <f>Y10&amp;":"&amp;W10</f>
        <v>0:3</v>
      </c>
      <c r="D13" s="240">
        <f>VLOOKUP(C13,G28:H37,2,0)</f>
        <v>0</v>
      </c>
      <c r="E13" s="278"/>
      <c r="F13" s="279"/>
      <c r="G13" s="216" t="str">
        <f>W13&amp;":"&amp;Y13</f>
        <v>2:3</v>
      </c>
      <c r="H13" s="240">
        <f>VLOOKUP(G13,G28:H37,2,0)</f>
        <v>2</v>
      </c>
      <c r="I13" s="216" t="str">
        <f>W16&amp;":"&amp;Y16</f>
        <v>3:0</v>
      </c>
      <c r="J13" s="240">
        <f>VLOOKUP(I13,G28:H37,2,0)</f>
        <v>7</v>
      </c>
      <c r="K13" s="216" t="str">
        <f>Y19&amp;":"&amp;W19</f>
        <v>S:S</v>
      </c>
      <c r="L13" s="217">
        <f>VLOOKUP(K13,G28:H37,2,0)</f>
        <v>-3</v>
      </c>
      <c r="M13" s="218">
        <f>VLOOKUP(C13,$G$28:$I$37,3,0)+VLOOKUP(G13,$G$28:$I$37,3,0)+VLOOKUP(I13,$G$28:$I$37,3,0)+VLOOKUP(K13,$G$28:$I$37,3,0)</f>
        <v>5</v>
      </c>
      <c r="N13" s="219" t="s">
        <v>21</v>
      </c>
      <c r="O13" s="235">
        <f>VLOOKUP(C13,$G$28:$J$37,4,0)+VLOOKUP(G13,$G$28:$J$37,4,0)+VLOOKUP(I13,$G$28:$J$37,4,0)+VLOOKUP(K13,$G$28:$J$37,4,0)</f>
        <v>6</v>
      </c>
      <c r="P13" s="230">
        <f>SUM(L13,J13,H13,D13)</f>
        <v>6</v>
      </c>
      <c r="Q13" s="220" t="s">
        <v>52</v>
      </c>
      <c r="S13" s="4" t="s">
        <v>7</v>
      </c>
      <c r="T13" s="23" t="str">
        <f>B13</f>
        <v>Konečný Dan</v>
      </c>
      <c r="U13" s="23" t="s">
        <v>14</v>
      </c>
      <c r="V13" s="23" t="str">
        <f>B14</f>
        <v>Julínek Tomáš</v>
      </c>
      <c r="W13" s="30">
        <v>2</v>
      </c>
      <c r="X13" s="39" t="s">
        <v>21</v>
      </c>
      <c r="Y13" s="31">
        <v>3</v>
      </c>
    </row>
    <row r="14" spans="1:25" ht="24" customHeight="1" thickBot="1">
      <c r="A14" s="249">
        <v>3</v>
      </c>
      <c r="B14" s="245" t="s">
        <v>41</v>
      </c>
      <c r="C14" s="221" t="str">
        <f>Y15&amp;":"&amp;W15</f>
        <v>1:3</v>
      </c>
      <c r="D14" s="241">
        <f>VLOOKUP(C14,G28:H37,2,0)</f>
        <v>1</v>
      </c>
      <c r="E14" s="221" t="str">
        <f>Y13&amp;":"&amp;W13</f>
        <v>3:2</v>
      </c>
      <c r="F14" s="241">
        <f>VLOOKUP(E14,G28:H37,2,0)</f>
        <v>5</v>
      </c>
      <c r="G14" s="280"/>
      <c r="H14" s="281"/>
      <c r="I14" s="221" t="str">
        <f>W11&amp;":"&amp;Y11</f>
        <v>3:1</v>
      </c>
      <c r="J14" s="241">
        <f>VLOOKUP(I14,G28:H37,2,0)</f>
        <v>6</v>
      </c>
      <c r="K14" s="221" t="str">
        <f>W17&amp;":"&amp;Y17</f>
        <v>3:1</v>
      </c>
      <c r="L14" s="222">
        <f>VLOOKUP(K14,G28:H37,2,0)</f>
        <v>6</v>
      </c>
      <c r="M14" s="107">
        <f>VLOOKUP(C14,$G$28:$I$37,3,0)+VLOOKUP(E14,$G$28:$I$37,3,0)+VLOOKUP(I14,$G$28:$I$37,3,0)+VLOOKUP(K14,$G$28:$I$37,3,0)</f>
        <v>10</v>
      </c>
      <c r="N14" s="70" t="s">
        <v>21</v>
      </c>
      <c r="O14" s="236">
        <f>VLOOKUP(C14,$G$28:$J$37,4,0)+VLOOKUP(E14,$G$28:$J$37,4,0)+VLOOKUP(I14,$G$28:$J$37,4,0)+VLOOKUP(K14,$G$28:$J$37,4,0)</f>
        <v>7</v>
      </c>
      <c r="P14" s="231">
        <f>SUM(L14,J14,F14,D14)</f>
        <v>18</v>
      </c>
      <c r="Q14" s="223" t="s">
        <v>50</v>
      </c>
      <c r="S14" s="265" t="s">
        <v>34</v>
      </c>
      <c r="T14" s="20" t="str">
        <f>B15</f>
        <v>Máša Luděk</v>
      </c>
      <c r="U14" s="20" t="s">
        <v>14</v>
      </c>
      <c r="V14" s="20" t="str">
        <f>B16</f>
        <v>Pinďák Pavel</v>
      </c>
      <c r="W14" s="266">
        <v>2</v>
      </c>
      <c r="X14" s="267" t="s">
        <v>21</v>
      </c>
      <c r="Y14" s="268">
        <v>3</v>
      </c>
    </row>
    <row r="15" spans="1:25" ht="24" customHeight="1" thickBot="1">
      <c r="A15" s="248">
        <v>4</v>
      </c>
      <c r="B15" s="244" t="s">
        <v>47</v>
      </c>
      <c r="C15" s="216" t="str">
        <f>W18&amp;":"&amp;Y18</f>
        <v>1:3</v>
      </c>
      <c r="D15" s="240">
        <f>VLOOKUP(C15,G28:H37,2,0)</f>
        <v>1</v>
      </c>
      <c r="E15" s="216" t="str">
        <f>Y16&amp;":"&amp;W16</f>
        <v>0:3</v>
      </c>
      <c r="F15" s="240">
        <f>VLOOKUP(E15,G28:H37,2,0)</f>
        <v>0</v>
      </c>
      <c r="G15" s="216" t="str">
        <f>Y11&amp;":"&amp;W11</f>
        <v>1:3</v>
      </c>
      <c r="H15" s="240">
        <f>VLOOKUP(G15,G28:H37,2,0)</f>
        <v>1</v>
      </c>
      <c r="I15" s="278"/>
      <c r="J15" s="279"/>
      <c r="K15" s="216" t="str">
        <f>W14&amp;":"&amp;Y14</f>
        <v>2:3</v>
      </c>
      <c r="L15" s="217">
        <f>VLOOKUP(K15,G28:H37,2,0)</f>
        <v>2</v>
      </c>
      <c r="M15" s="218">
        <f>VLOOKUP(C15,$G$28:$I$37,3,0)+VLOOKUP(G15,$G$28:$I$37,3,0)+VLOOKUP(E15,$G$28:$I$37,3,0)+VLOOKUP(K15,$G$28:$I$37,3,0)</f>
        <v>4</v>
      </c>
      <c r="N15" s="228" t="s">
        <v>21</v>
      </c>
      <c r="O15" s="235">
        <f>VLOOKUP(C15,$G$28:$J$37,4,0)+VLOOKUP(E15,$G$28:$J$37,4,0)+VLOOKUP(G15,$G$28:$J$37,4,0)+VLOOKUP(K15,$G$28:$J$37,4,0)</f>
        <v>12</v>
      </c>
      <c r="P15" s="230">
        <f>SUM(L15,H15,F15,D15)</f>
        <v>4</v>
      </c>
      <c r="Q15" s="252" t="s">
        <v>51</v>
      </c>
      <c r="S15" s="4" t="s">
        <v>2</v>
      </c>
      <c r="T15" s="23" t="str">
        <f>B12</f>
        <v>Štefaník Drahoslav</v>
      </c>
      <c r="U15" s="23" t="s">
        <v>14</v>
      </c>
      <c r="V15" s="23" t="str">
        <f>B14</f>
        <v>Julínek Tomáš</v>
      </c>
      <c r="W15" s="30">
        <v>3</v>
      </c>
      <c r="X15" s="39" t="s">
        <v>21</v>
      </c>
      <c r="Y15" s="31">
        <v>1</v>
      </c>
    </row>
    <row r="16" spans="1:25" ht="24" customHeight="1" thickBot="1">
      <c r="A16" s="250">
        <v>5</v>
      </c>
      <c r="B16" s="246" t="s">
        <v>45</v>
      </c>
      <c r="C16" s="224" t="str">
        <f>W12&amp;":"&amp;Y12</f>
        <v>0:3</v>
      </c>
      <c r="D16" s="242">
        <f>VLOOKUP(C16,G28:H37,2,0)</f>
        <v>0</v>
      </c>
      <c r="E16" s="224" t="str">
        <f>W19&amp;":"&amp;Y19</f>
        <v>S:S</v>
      </c>
      <c r="F16" s="242">
        <f>VLOOKUP(E16,G28:H37,2,0)</f>
        <v>-3</v>
      </c>
      <c r="G16" s="224" t="str">
        <f>Y17&amp;":"&amp;W17</f>
        <v>1:3</v>
      </c>
      <c r="H16" s="242">
        <f>VLOOKUP(G16,G28:H37,2,0)</f>
        <v>1</v>
      </c>
      <c r="I16" s="224" t="str">
        <f>Y14&amp;":"&amp;W14</f>
        <v>3:2</v>
      </c>
      <c r="J16" s="242">
        <f>VLOOKUP(I16,G28:H37,2,0)</f>
        <v>5</v>
      </c>
      <c r="K16" s="282"/>
      <c r="L16" s="283"/>
      <c r="M16" s="225">
        <f>VLOOKUP(C16,$G$28:$I$37,3,0)+VLOOKUP(G16,$G$28:$I$37,3,0)+VLOOKUP(I16,$G$28:$I$37,3,0)+VLOOKUP(E16,$G$28:$I$37,3,0)</f>
        <v>4</v>
      </c>
      <c r="N16" s="226" t="s">
        <v>21</v>
      </c>
      <c r="O16" s="237">
        <f>VLOOKUP(C16,$G$28:$J$37,4,0)+VLOOKUP(E16,$G$28:$J$37,4,0)+VLOOKUP(I16,$G$28:$J$37,4,0)+VLOOKUP(G16,$G$28:$J$37,4,0)</f>
        <v>8</v>
      </c>
      <c r="P16" s="232">
        <f>SUM(J16,H16,F16,D16)</f>
        <v>3</v>
      </c>
      <c r="Q16" s="227" t="s">
        <v>53</v>
      </c>
      <c r="S16" s="265" t="s">
        <v>4</v>
      </c>
      <c r="T16" s="20" t="str">
        <f>B13</f>
        <v>Konečný Dan</v>
      </c>
      <c r="U16" s="20" t="s">
        <v>14</v>
      </c>
      <c r="V16" s="20" t="str">
        <f>B15</f>
        <v>Máša Luděk</v>
      </c>
      <c r="W16" s="266">
        <v>3</v>
      </c>
      <c r="X16" s="267" t="s">
        <v>21</v>
      </c>
      <c r="Y16" s="268">
        <v>0</v>
      </c>
    </row>
    <row r="17" spans="1:25" ht="24" customHeight="1" thickBot="1">
      <c r="A17" s="251"/>
      <c r="B17" s="251"/>
      <c r="S17" s="4" t="s">
        <v>35</v>
      </c>
      <c r="T17" s="23" t="str">
        <f>B14</f>
        <v>Julínek Tomáš</v>
      </c>
      <c r="U17" s="23" t="s">
        <v>14</v>
      </c>
      <c r="V17" s="23" t="str">
        <f>B16</f>
        <v>Pinďák Pavel</v>
      </c>
      <c r="W17" s="30">
        <v>3</v>
      </c>
      <c r="X17" s="39" t="s">
        <v>21</v>
      </c>
      <c r="Y17" s="31">
        <v>1</v>
      </c>
    </row>
    <row r="18" spans="3:25" ht="24" customHeight="1" thickBot="1">
      <c r="C18" s="253" t="s">
        <v>8</v>
      </c>
      <c r="D18" s="254" t="s">
        <v>9</v>
      </c>
      <c r="E18" s="255"/>
      <c r="F18" s="256" t="s">
        <v>10</v>
      </c>
      <c r="G18" s="257" t="s">
        <v>11</v>
      </c>
      <c r="H18" s="17"/>
      <c r="I18" s="258" t="s">
        <v>12</v>
      </c>
      <c r="J18" s="259" t="s">
        <v>13</v>
      </c>
      <c r="K18" s="259"/>
      <c r="L18" s="28"/>
      <c r="S18" s="4" t="s">
        <v>3</v>
      </c>
      <c r="T18" s="23" t="str">
        <f>B15</f>
        <v>Máša Luděk</v>
      </c>
      <c r="U18" s="23" t="s">
        <v>14</v>
      </c>
      <c r="V18" s="23" t="str">
        <f>B12</f>
        <v>Štefaník Drahoslav</v>
      </c>
      <c r="W18" s="30">
        <v>1</v>
      </c>
      <c r="X18" s="39" t="s">
        <v>21</v>
      </c>
      <c r="Y18" s="31">
        <v>3</v>
      </c>
    </row>
    <row r="19" spans="19:25" ht="24" customHeight="1" thickBot="1">
      <c r="S19" s="269" t="s">
        <v>36</v>
      </c>
      <c r="T19" s="270" t="str">
        <f>B16</f>
        <v>Pinďák Pavel</v>
      </c>
      <c r="U19" s="270" t="s">
        <v>14</v>
      </c>
      <c r="V19" s="270" t="str">
        <f>B13</f>
        <v>Konečný Dan</v>
      </c>
      <c r="W19" s="271" t="s">
        <v>48</v>
      </c>
      <c r="X19" s="272" t="s">
        <v>21</v>
      </c>
      <c r="Y19" s="273" t="s">
        <v>48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tabSelected="1" zoomScalePageLayoutView="0" workbookViewId="0" topLeftCell="B1">
      <selection activeCell="Q14" sqref="Q14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84" customFormat="1" ht="15"/>
    <row r="2" s="284" customFormat="1" ht="15"/>
    <row r="3" s="284" customFormat="1" ht="15"/>
    <row r="4" s="284" customFormat="1" ht="15"/>
    <row r="5" s="284" customFormat="1" ht="15"/>
    <row r="6" s="284" customFormat="1" ht="15"/>
    <row r="7" s="284" customFormat="1" ht="15"/>
    <row r="8" s="284" customFormat="1" ht="34.5" customHeight="1"/>
    <row r="9" ht="18.75" customHeight="1" thickBot="1"/>
    <row r="10" spans="19:25" ht="24" customHeight="1" thickBot="1">
      <c r="S10" s="25" t="s">
        <v>5</v>
      </c>
      <c r="T10" s="26" t="str">
        <f>B12</f>
        <v>Krajíček Aleš</v>
      </c>
      <c r="U10" s="24" t="s">
        <v>14</v>
      </c>
      <c r="V10" s="27" t="str">
        <f>B13</f>
        <v>Štěpaník Michal</v>
      </c>
      <c r="W10" s="36" t="s">
        <v>48</v>
      </c>
      <c r="X10" s="40" t="s">
        <v>21</v>
      </c>
      <c r="Y10" s="37" t="s">
        <v>48</v>
      </c>
    </row>
    <row r="11" spans="1:25" ht="24" customHeight="1" thickBot="1">
      <c r="A11" s="5"/>
      <c r="B11" s="6"/>
      <c r="C11" s="305">
        <v>1</v>
      </c>
      <c r="D11" s="306"/>
      <c r="E11" s="307">
        <v>2</v>
      </c>
      <c r="F11" s="306"/>
      <c r="G11" s="307">
        <v>3</v>
      </c>
      <c r="H11" s="306"/>
      <c r="I11" s="307">
        <v>4</v>
      </c>
      <c r="J11" s="306"/>
      <c r="K11" s="307">
        <v>5</v>
      </c>
      <c r="L11" s="308"/>
      <c r="M11" s="303" t="s">
        <v>32</v>
      </c>
      <c r="N11" s="304"/>
      <c r="O11" s="304"/>
      <c r="P11" s="163" t="s">
        <v>1</v>
      </c>
      <c r="Q11" s="164" t="s">
        <v>0</v>
      </c>
      <c r="S11" s="7" t="s">
        <v>6</v>
      </c>
      <c r="T11" s="26" t="str">
        <f>B14</f>
        <v>Hrnčiřík Pavel</v>
      </c>
      <c r="U11" s="24" t="s">
        <v>14</v>
      </c>
      <c r="V11" s="27" t="str">
        <f>B15</f>
        <v>Malaník Luboš</v>
      </c>
      <c r="W11" s="36">
        <v>2</v>
      </c>
      <c r="X11" s="40" t="s">
        <v>21</v>
      </c>
      <c r="Y11" s="37">
        <v>3</v>
      </c>
    </row>
    <row r="12" spans="1:25" ht="24" customHeight="1" thickBot="1" thickTop="1">
      <c r="A12" s="165">
        <v>1</v>
      </c>
      <c r="B12" s="53" t="s">
        <v>30</v>
      </c>
      <c r="C12" s="166"/>
      <c r="D12" s="167"/>
      <c r="E12" s="168" t="str">
        <f>W10&amp;":"&amp;Y10</f>
        <v>S:S</v>
      </c>
      <c r="F12" s="169">
        <f>VLOOKUP(E12,G28:H37,2,0)</f>
        <v>-3</v>
      </c>
      <c r="G12" s="168" t="str">
        <f>W15&amp;":"&amp;Y15</f>
        <v>S:S</v>
      </c>
      <c r="H12" s="169">
        <f>VLOOKUP(G12,G28:H37,2,0)</f>
        <v>-3</v>
      </c>
      <c r="I12" s="168" t="str">
        <f>Y18&amp;":"&amp;W18</f>
        <v>2:3</v>
      </c>
      <c r="J12" s="169">
        <f>VLOOKUP(I12,G28:H37,2,0)</f>
        <v>2</v>
      </c>
      <c r="K12" s="168" t="str">
        <f>Y12&amp;":"&amp;W12</f>
        <v>3:2</v>
      </c>
      <c r="L12" s="170">
        <f>VLOOKUP(K12,G28:H37,2,0)</f>
        <v>5</v>
      </c>
      <c r="M12" s="171">
        <f>VLOOKUP(E12,$G$28:$I$37,3,0)+VLOOKUP(G12,$G$28:$I$37,3,0)+VLOOKUP(I12,$G$28:$I$37,3,0)+VLOOKUP(K12,$G$28:$I$37,3,0)</f>
        <v>5</v>
      </c>
      <c r="N12" s="172" t="s">
        <v>21</v>
      </c>
      <c r="O12" s="173">
        <f>VLOOKUP(E12,$G$28:$J$37,4,0)+VLOOKUP(G12,$G$28:$J$37,4,0)+VLOOKUP(I12,$G$28:$J$37,4,0)+VLOOKUP(K12,$G$28:$J$37,4,0)</f>
        <v>5</v>
      </c>
      <c r="P12" s="174">
        <f>SUM(L12,J12,H12,F12)</f>
        <v>1</v>
      </c>
      <c r="Q12" s="175" t="s">
        <v>54</v>
      </c>
      <c r="S12" s="7" t="s">
        <v>33</v>
      </c>
      <c r="T12" s="26" t="str">
        <f>B16</f>
        <v>Vaněk Radim</v>
      </c>
      <c r="U12" s="24" t="s">
        <v>14</v>
      </c>
      <c r="V12" s="27" t="str">
        <f>B12</f>
        <v>Krajíček Aleš</v>
      </c>
      <c r="W12" s="36">
        <v>2</v>
      </c>
      <c r="X12" s="40" t="s">
        <v>21</v>
      </c>
      <c r="Y12" s="37">
        <v>3</v>
      </c>
    </row>
    <row r="13" spans="1:25" ht="24" customHeight="1" thickBot="1">
      <c r="A13" s="176">
        <v>2</v>
      </c>
      <c r="B13" s="64" t="s">
        <v>44</v>
      </c>
      <c r="C13" s="177" t="str">
        <f>Y10&amp;":"&amp;W10</f>
        <v>S:S</v>
      </c>
      <c r="D13" s="69">
        <f>VLOOKUP(C13,G28:H37,2,0)</f>
        <v>-3</v>
      </c>
      <c r="E13" s="178"/>
      <c r="F13" s="179"/>
      <c r="G13" s="180" t="str">
        <f>W13&amp;":"&amp;Y13</f>
        <v>S:S</v>
      </c>
      <c r="H13" s="69">
        <f>VLOOKUP(G13,G28:H37,2,0)</f>
        <v>-3</v>
      </c>
      <c r="I13" s="180" t="str">
        <f>W16&amp;":"&amp;Y16</f>
        <v>S:S</v>
      </c>
      <c r="J13" s="69">
        <f>VLOOKUP(I13,G28:H37,2,0)</f>
        <v>-3</v>
      </c>
      <c r="K13" s="180" t="str">
        <f>Y19&amp;":"&amp;W19</f>
        <v>S:3</v>
      </c>
      <c r="L13" s="181">
        <f>VLOOKUP(K13,G28:H37,2,0)</f>
        <v>-3</v>
      </c>
      <c r="M13" s="182">
        <f>VLOOKUP(C13,$G$28:$I$37,3,0)+VLOOKUP(G13,$G$28:$I$37,3,0)+VLOOKUP(I13,$G$28:$I$37,3,0)+VLOOKUP(K13,$G$28:$I$37,3,0)</f>
        <v>0</v>
      </c>
      <c r="N13" s="183" t="s">
        <v>21</v>
      </c>
      <c r="O13" s="184">
        <f>VLOOKUP(C13,$G$28:$J$37,4,0)+VLOOKUP(G13,$G$28:$J$37,4,0)+VLOOKUP(I13,$G$28:$J$37,4,0)+VLOOKUP(K13,$G$28:$J$37,4,0)</f>
        <v>3</v>
      </c>
      <c r="P13" s="185">
        <f>SUM(L13,J13,H13,D13)</f>
        <v>-12</v>
      </c>
      <c r="Q13" s="186" t="s">
        <v>53</v>
      </c>
      <c r="S13" s="7" t="s">
        <v>7</v>
      </c>
      <c r="T13" s="26" t="str">
        <f>B13</f>
        <v>Štěpaník Michal</v>
      </c>
      <c r="U13" s="24" t="s">
        <v>14</v>
      </c>
      <c r="V13" s="27" t="str">
        <f>B14</f>
        <v>Hrnčiřík Pavel</v>
      </c>
      <c r="W13" s="36" t="s">
        <v>48</v>
      </c>
      <c r="X13" s="40" t="s">
        <v>21</v>
      </c>
      <c r="Y13" s="37" t="s">
        <v>48</v>
      </c>
    </row>
    <row r="14" spans="1:25" ht="24" customHeight="1" thickBot="1">
      <c r="A14" s="176">
        <v>3</v>
      </c>
      <c r="B14" s="187" t="s">
        <v>46</v>
      </c>
      <c r="C14" s="177" t="str">
        <f>Y15&amp;":"&amp;W15</f>
        <v>S:S</v>
      </c>
      <c r="D14" s="69">
        <f>VLOOKUP(C14,G28:H37,2,0)</f>
        <v>-3</v>
      </c>
      <c r="E14" s="180" t="str">
        <f>Y13&amp;":"&amp;W13</f>
        <v>S:S</v>
      </c>
      <c r="F14" s="69">
        <f>VLOOKUP(E14,G28:H37,2,0)</f>
        <v>-3</v>
      </c>
      <c r="G14" s="178"/>
      <c r="H14" s="179"/>
      <c r="I14" s="180" t="str">
        <f>W11&amp;":"&amp;Y11</f>
        <v>2:3</v>
      </c>
      <c r="J14" s="69">
        <f>VLOOKUP(I14,G28:H37,2,0)</f>
        <v>2</v>
      </c>
      <c r="K14" s="180" t="str">
        <f>W17&amp;":"&amp;Y17</f>
        <v>3:2</v>
      </c>
      <c r="L14" s="181">
        <f>VLOOKUP(K14,G28:H37,2,0)</f>
        <v>5</v>
      </c>
      <c r="M14" s="182">
        <f>VLOOKUP(C14,$G$28:$I$37,3,0)+VLOOKUP(E14,$G$28:$I$37,3,0)+VLOOKUP(I14,$G$28:$I$37,3,0)+VLOOKUP(K14,$G$28:$I$37,3,0)</f>
        <v>5</v>
      </c>
      <c r="N14" s="183" t="s">
        <v>21</v>
      </c>
      <c r="O14" s="184">
        <f>VLOOKUP(C14,$G$28:$J$37,4,0)+VLOOKUP(E14,$G$28:$J$37,4,0)+VLOOKUP(I14,$G$28:$J$37,4,0)+VLOOKUP(K14,$G$28:$J$37,4,0)</f>
        <v>5</v>
      </c>
      <c r="P14" s="185">
        <f>SUM(L14,J14,F14,D14)</f>
        <v>1</v>
      </c>
      <c r="Q14" s="186" t="s">
        <v>54</v>
      </c>
      <c r="S14" s="7" t="s">
        <v>34</v>
      </c>
      <c r="T14" s="26" t="str">
        <f>B15</f>
        <v>Malaník Luboš</v>
      </c>
      <c r="U14" s="24" t="s">
        <v>14</v>
      </c>
      <c r="V14" s="27" t="str">
        <f>B16</f>
        <v>Vaněk Radim</v>
      </c>
      <c r="W14" s="36">
        <v>2</v>
      </c>
      <c r="X14" s="40" t="s">
        <v>21</v>
      </c>
      <c r="Y14" s="37">
        <v>3</v>
      </c>
    </row>
    <row r="15" spans="1:25" ht="24" customHeight="1" thickBot="1">
      <c r="A15" s="176">
        <v>4</v>
      </c>
      <c r="B15" s="53" t="s">
        <v>28</v>
      </c>
      <c r="C15" s="177" t="str">
        <f>W18&amp;":"&amp;Y18</f>
        <v>3:2</v>
      </c>
      <c r="D15" s="69">
        <f>VLOOKUP(C15,G28:H37,2,0)</f>
        <v>5</v>
      </c>
      <c r="E15" s="180" t="str">
        <f>Y16&amp;":"&amp;W16</f>
        <v>S:S</v>
      </c>
      <c r="F15" s="69">
        <f>VLOOKUP(E15,G28:H37,2,0)</f>
        <v>-3</v>
      </c>
      <c r="G15" s="180" t="str">
        <f>Y11&amp;":"&amp;W11</f>
        <v>3:2</v>
      </c>
      <c r="H15" s="69">
        <f>VLOOKUP(G15,G28:H37,2,0)</f>
        <v>5</v>
      </c>
      <c r="I15" s="178"/>
      <c r="J15" s="188"/>
      <c r="K15" s="189" t="str">
        <f>W14&amp;":"&amp;Y14</f>
        <v>2:3</v>
      </c>
      <c r="L15" s="181">
        <f>VLOOKUP(K15,G28:H37,2,0)</f>
        <v>2</v>
      </c>
      <c r="M15" s="182">
        <f>VLOOKUP(C15,$G$28:$I$37,3,0)+VLOOKUP(G15,$G$28:$I$37,3,0)+VLOOKUP(E15,$G$28:$I$37,3,0)+VLOOKUP(K15,$G$28:$I$37,3,0)</f>
        <v>8</v>
      </c>
      <c r="N15" s="190" t="s">
        <v>21</v>
      </c>
      <c r="O15" s="184">
        <f>VLOOKUP(C15,$G$28:$J$37,4,0)+VLOOKUP(E15,$G$28:$J$37,4,0)+VLOOKUP(G15,$G$28:$J$37,4,0)+VLOOKUP(K15,$G$28:$J$37,4,0)</f>
        <v>7</v>
      </c>
      <c r="P15" s="185">
        <f>SUM(L15,H15,F15,D15)</f>
        <v>9</v>
      </c>
      <c r="Q15" s="191" t="s">
        <v>50</v>
      </c>
      <c r="S15" s="7" t="s">
        <v>2</v>
      </c>
      <c r="T15" s="26" t="str">
        <f>B12</f>
        <v>Krajíček Aleš</v>
      </c>
      <c r="U15" s="24" t="s">
        <v>14</v>
      </c>
      <c r="V15" s="27" t="str">
        <f>B14</f>
        <v>Hrnčiřík Pavel</v>
      </c>
      <c r="W15" s="36" t="s">
        <v>48</v>
      </c>
      <c r="X15" s="40" t="s">
        <v>21</v>
      </c>
      <c r="Y15" s="37" t="s">
        <v>48</v>
      </c>
    </row>
    <row r="16" spans="1:25" ht="24" customHeight="1" thickBot="1">
      <c r="A16" s="192">
        <v>5</v>
      </c>
      <c r="B16" s="193" t="s">
        <v>29</v>
      </c>
      <c r="C16" s="194" t="str">
        <f>W12&amp;":"&amp;Y12</f>
        <v>2:3</v>
      </c>
      <c r="D16" s="195">
        <f>VLOOKUP(C16,G28:H37,2,0)</f>
        <v>2</v>
      </c>
      <c r="E16" s="196" t="str">
        <f>W19&amp;":"&amp;Y19</f>
        <v>3:S</v>
      </c>
      <c r="F16" s="195">
        <f>VLOOKUP(E16,G28:H37,2,0)</f>
        <v>4</v>
      </c>
      <c r="G16" s="196" t="str">
        <f>Y17&amp;":"&amp;W17</f>
        <v>2:3</v>
      </c>
      <c r="H16" s="195">
        <f>VLOOKUP(G16,G28:H37,2,0)</f>
        <v>2</v>
      </c>
      <c r="I16" s="196" t="str">
        <f>Y14&amp;":"&amp;W14</f>
        <v>3:2</v>
      </c>
      <c r="J16" s="195">
        <f>VLOOKUP(I16,G28:H37,2,0)</f>
        <v>5</v>
      </c>
      <c r="K16" s="197"/>
      <c r="L16" s="198"/>
      <c r="M16" s="199">
        <f>VLOOKUP(C16,$G$28:$I$37,3,0)+VLOOKUP(G16,$G$28:$I$37,3,0)+VLOOKUP(I16,$G$28:$I$37,3,0)+VLOOKUP(E16,$G$28:$I$37,3,0)</f>
        <v>10</v>
      </c>
      <c r="N16" s="200" t="s">
        <v>21</v>
      </c>
      <c r="O16" s="201">
        <f>VLOOKUP(C16,$G$28:$J$37,4,0)+VLOOKUP(E16,$G$28:$J$37,4,0)+VLOOKUP(I16,$G$28:$J$37,4,0)+VLOOKUP(G16,$G$28:$J$37,4,0)</f>
        <v>8</v>
      </c>
      <c r="P16" s="202">
        <f>SUM(J16,H16,F16,D16)</f>
        <v>13</v>
      </c>
      <c r="Q16" s="203" t="s">
        <v>49</v>
      </c>
      <c r="S16" s="7" t="s">
        <v>4</v>
      </c>
      <c r="T16" s="26" t="str">
        <f>B13</f>
        <v>Štěpaník Michal</v>
      </c>
      <c r="U16" s="24" t="s">
        <v>14</v>
      </c>
      <c r="V16" s="27" t="str">
        <f>B15</f>
        <v>Malaník Luboš</v>
      </c>
      <c r="W16" s="36" t="s">
        <v>48</v>
      </c>
      <c r="X16" s="40" t="s">
        <v>21</v>
      </c>
      <c r="Y16" s="37" t="s">
        <v>48</v>
      </c>
    </row>
    <row r="17" spans="19:25" ht="24" customHeight="1" thickBot="1">
      <c r="S17" s="7" t="s">
        <v>35</v>
      </c>
      <c r="T17" s="26" t="str">
        <f>B14</f>
        <v>Hrnčiřík Pavel</v>
      </c>
      <c r="U17" s="24" t="s">
        <v>14</v>
      </c>
      <c r="V17" s="27" t="str">
        <f>B16</f>
        <v>Vaněk Radim</v>
      </c>
      <c r="W17" s="36">
        <v>3</v>
      </c>
      <c r="X17" s="40" t="s">
        <v>21</v>
      </c>
      <c r="Y17" s="37">
        <v>2</v>
      </c>
    </row>
    <row r="18" spans="3:25" ht="24" customHeight="1" thickBot="1">
      <c r="C18" s="204" t="s">
        <v>8</v>
      </c>
      <c r="D18" s="205" t="s">
        <v>9</v>
      </c>
      <c r="E18" s="206"/>
      <c r="F18" s="207" t="s">
        <v>10</v>
      </c>
      <c r="G18" s="208" t="s">
        <v>11</v>
      </c>
      <c r="H18" s="18"/>
      <c r="I18" s="209" t="s">
        <v>12</v>
      </c>
      <c r="J18" s="210" t="s">
        <v>13</v>
      </c>
      <c r="K18" s="210"/>
      <c r="L18" s="29"/>
      <c r="S18" s="7" t="s">
        <v>3</v>
      </c>
      <c r="T18" s="26" t="str">
        <f>B15</f>
        <v>Malaník Luboš</v>
      </c>
      <c r="U18" s="24" t="s">
        <v>14</v>
      </c>
      <c r="V18" s="27" t="str">
        <f>B12</f>
        <v>Krajíček Aleš</v>
      </c>
      <c r="W18" s="36">
        <v>3</v>
      </c>
      <c r="X18" s="40" t="s">
        <v>21</v>
      </c>
      <c r="Y18" s="37">
        <v>2</v>
      </c>
    </row>
    <row r="19" spans="19:25" ht="24" customHeight="1" thickBot="1">
      <c r="S19" s="7" t="s">
        <v>36</v>
      </c>
      <c r="T19" s="26" t="str">
        <f>B16</f>
        <v>Vaněk Radim</v>
      </c>
      <c r="U19" s="24" t="s">
        <v>14</v>
      </c>
      <c r="V19" s="27" t="str">
        <f>B13</f>
        <v>Štěpaník Michal</v>
      </c>
      <c r="W19" s="36">
        <v>3</v>
      </c>
      <c r="X19" s="40" t="s">
        <v>21</v>
      </c>
      <c r="Y19" s="37" t="s">
        <v>48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2014-03-31T20:27:52Z</dcterms:modified>
  <cp:category/>
  <cp:version/>
  <cp:contentType/>
  <cp:contentStatus/>
</cp:coreProperties>
</file>