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'List1'!$A$1:$I$41</definedName>
  </definedNames>
  <calcPr fullCalcOnLoad="1"/>
</workbook>
</file>

<file path=xl/sharedStrings.xml><?xml version="1.0" encoding="utf-8"?>
<sst xmlns="http://schemas.openxmlformats.org/spreadsheetml/2006/main" count="306" uniqueCount="68">
  <si>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</si>
  <si>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</si>
  <si>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</si>
  <si>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</si>
  <si>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</si>
  <si>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</si>
  <si>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</si>
  <si>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</si>
  <si>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</si>
  <si>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</si>
  <si>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</si>
  <si>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</si>
  <si>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</si>
  <si>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</si>
  <si>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</si>
  <si>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</si>
  <si>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</si>
  <si>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</si>
  <si>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</si>
  <si>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</si>
  <si>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</si>
  <si>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</si>
  <si>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</si>
  <si>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</si>
  <si>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</si>
  <si>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</si>
  <si>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Roman</t>
  </si>
  <si>
    <t>skóre</t>
  </si>
  <si>
    <t>Konečný Dan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</si>
  <si>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</si>
  <si>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</si>
  <si>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</si>
  <si>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</si>
  <si>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</si>
  <si>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</si>
  <si>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</si>
  <si>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</si>
  <si>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</si>
  <si>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</si>
  <si>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</si>
  <si>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</si>
  <si>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</si>
  <si>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</si>
  <si>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</si>
  <si>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Münster Jaromír</t>
  </si>
  <si>
    <t>5-1</t>
  </si>
  <si>
    <t>4-5</t>
  </si>
  <si>
    <t>3-5</t>
  </si>
  <si>
    <t>5-2</t>
  </si>
  <si>
    <t>Koudela Vladimír</t>
  </si>
  <si>
    <t>Štefaník Drahoslav</t>
  </si>
  <si>
    <t>Matula Martin</t>
  </si>
  <si>
    <t>Hrnčiřík Pavel</t>
  </si>
  <si>
    <t>Masař Jakub</t>
  </si>
  <si>
    <t>Pinďák Pavel</t>
  </si>
  <si>
    <t>Máša Luděk</t>
  </si>
  <si>
    <t>Šiška Zdeněk</t>
  </si>
  <si>
    <t>Maček Lukáš</t>
  </si>
  <si>
    <t>Klimák Jan</t>
  </si>
  <si>
    <t>Ptáček Ivan</t>
  </si>
  <si>
    <t>Krajíček Aleš</t>
  </si>
  <si>
    <t>Štěpáník Michal</t>
  </si>
  <si>
    <t>1.</t>
  </si>
  <si>
    <t>2.</t>
  </si>
  <si>
    <t>4.</t>
  </si>
  <si>
    <t>3.</t>
  </si>
  <si>
    <t>5.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</si>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</sst>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 style="medium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>
        <color indexed="63"/>
      </top>
      <bottom style="medium">
        <color theme="6" tint="-0.24997000396251678"/>
      </bottom>
    </border>
    <border>
      <left/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/>
      <top>
        <color indexed="63"/>
      </top>
      <bottom>
        <color indexed="63"/>
      </bottom>
    </border>
    <border>
      <left/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/>
      <top>
        <color indexed="63"/>
      </top>
      <bottom style="medium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>
        <color indexed="63"/>
      </top>
      <bottom>
        <color indexed="63"/>
      </bottom>
    </border>
    <border>
      <left/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/>
      <top/>
      <bottom>
        <color indexed="63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>
        <color theme="6" tint="-0.24997000396251678"/>
      </left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/>
      <top/>
      <bottom style="medium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 style="double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 style="double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/>
      <right style="double">
        <color rgb="FFFF0000"/>
      </right>
      <top/>
      <bottom>
        <color indexed="63"/>
      </bottom>
    </border>
    <border>
      <left style="thin">
        <color rgb="FFFF0000"/>
      </left>
      <right/>
      <top/>
      <bottom>
        <color indexed="63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6" tint="-0.24997000396251678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double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>
        <color indexed="63"/>
      </top>
      <bottom style="thin">
        <color rgb="FF7030A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>
        <color theme="6" tint="-0.24997000396251678"/>
      </top>
      <bottom style="double">
        <color theme="6" tint="-0.24997000396251678"/>
      </bottom>
    </border>
    <border>
      <left style="thin">
        <color theme="6" tint="-0.24997000396251678"/>
      </left>
      <right/>
      <top style="medium">
        <color theme="6" tint="-0.24997000396251678"/>
      </top>
      <bottom style="double">
        <color theme="6" tint="-0.24997000396251678"/>
      </bottom>
    </border>
    <border>
      <left/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97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Alignment="1">
      <alignment horizontal="center"/>
    </xf>
    <xf numFmtId="49" fontId="54" fillId="35" borderId="0" xfId="0" applyNumberFormat="1" applyFont="1" applyFill="1" applyBorder="1" applyAlignment="1">
      <alignment horizontal="center" vertical="center"/>
    </xf>
    <xf numFmtId="49" fontId="54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4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58" fillId="25" borderId="14" xfId="0" applyNumberFormat="1" applyFont="1" applyFill="1" applyBorder="1" applyAlignment="1" applyProtection="1">
      <alignment horizontal="center" vertical="center"/>
      <protection locked="0"/>
    </xf>
    <xf numFmtId="0" fontId="58" fillId="25" borderId="15" xfId="0" applyNumberFormat="1" applyFont="1" applyFill="1" applyBorder="1" applyAlignment="1" applyProtection="1">
      <alignment horizontal="center" vertical="center"/>
      <protection locked="0"/>
    </xf>
    <xf numFmtId="0" fontId="58" fillId="25" borderId="12" xfId="0" applyNumberFormat="1" applyFont="1" applyFill="1" applyBorder="1" applyAlignment="1" applyProtection="1">
      <alignment vertical="center"/>
      <protection/>
    </xf>
    <xf numFmtId="0" fontId="59" fillId="25" borderId="16" xfId="50" applyNumberFormat="1" applyFont="1" applyBorder="1" applyAlignment="1">
      <alignment horizontal="center" vertical="center"/>
      <protection/>
    </xf>
    <xf numFmtId="0" fontId="58" fillId="25" borderId="17" xfId="50" applyNumberFormat="1" applyFont="1" applyBorder="1" applyAlignment="1">
      <alignment horizontal="center" vertical="center"/>
      <protection/>
    </xf>
    <xf numFmtId="0" fontId="58" fillId="25" borderId="18" xfId="50" applyFont="1" applyBorder="1" applyAlignment="1">
      <alignment horizontal="center"/>
      <protection/>
    </xf>
    <xf numFmtId="0" fontId="58" fillId="25" borderId="14" xfId="50" applyFont="1" applyBorder="1" applyAlignment="1">
      <alignment horizontal="center"/>
      <protection/>
    </xf>
    <xf numFmtId="0" fontId="58" fillId="25" borderId="12" xfId="50" applyFont="1" applyBorder="1" applyAlignment="1">
      <alignment horizontal="center"/>
      <protection/>
    </xf>
    <xf numFmtId="0" fontId="58" fillId="25" borderId="15" xfId="50" applyFont="1" applyBorder="1" applyAlignment="1">
      <alignment horizontal="center"/>
      <protection/>
    </xf>
    <xf numFmtId="0" fontId="60" fillId="25" borderId="19" xfId="50" applyNumberFormat="1" applyFont="1" applyBorder="1" applyAlignment="1">
      <alignment horizontal="center" vertical="center"/>
      <protection/>
    </xf>
    <xf numFmtId="0" fontId="60" fillId="34" borderId="20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25" borderId="21" xfId="50" applyNumberFormat="1" applyFont="1" applyBorder="1" applyAlignment="1" applyProtection="1">
      <alignment horizontal="center" vertical="center"/>
      <protection locked="0"/>
    </xf>
    <xf numFmtId="0" fontId="61" fillId="25" borderId="19" xfId="50" applyNumberFormat="1" applyFont="1" applyBorder="1" applyAlignment="1">
      <alignment horizontal="center" vertical="center"/>
      <protection/>
    </xf>
    <xf numFmtId="0" fontId="61" fillId="25" borderId="22" xfId="50" applyNumberFormat="1" applyFont="1" applyBorder="1" applyAlignment="1">
      <alignment horizontal="right" vertical="center"/>
      <protection/>
    </xf>
    <xf numFmtId="0" fontId="61" fillId="25" borderId="22" xfId="50" applyNumberFormat="1" applyFont="1" applyBorder="1" applyAlignment="1">
      <alignment horizontal="left" vertical="center"/>
      <protection/>
    </xf>
    <xf numFmtId="0" fontId="61" fillId="25" borderId="23" xfId="50" applyNumberFormat="1" applyFont="1" applyBorder="1" applyAlignment="1">
      <alignment horizontal="center" vertical="center"/>
      <protection/>
    </xf>
    <xf numFmtId="0" fontId="62" fillId="25" borderId="14" xfId="50" applyFont="1" applyBorder="1" applyAlignment="1">
      <alignment horizontal="center" vertical="top"/>
      <protection/>
    </xf>
    <xf numFmtId="0" fontId="62" fillId="25" borderId="12" xfId="50" applyFont="1" applyBorder="1" applyAlignment="1">
      <alignment horizontal="left" vertical="top"/>
      <protection/>
    </xf>
    <xf numFmtId="0" fontId="62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left" vertical="center"/>
      <protection/>
    </xf>
    <xf numFmtId="0" fontId="49" fillId="25" borderId="12" xfId="50" applyFont="1" applyBorder="1" applyAlignment="1">
      <alignment horizontal="center"/>
      <protection/>
    </xf>
    <xf numFmtId="0" fontId="49" fillId="25" borderId="12" xfId="50" applyFont="1" applyBorder="1" applyAlignment="1">
      <alignment horizontal="left"/>
      <protection/>
    </xf>
    <xf numFmtId="0" fontId="49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0" fillId="9" borderId="0" xfId="0" applyFill="1" applyAlignment="1">
      <alignment/>
    </xf>
    <xf numFmtId="0" fontId="61" fillId="25" borderId="0" xfId="50" applyNumberFormat="1" applyFont="1" applyBorder="1" applyAlignment="1">
      <alignment horizontal="right" vertical="center"/>
      <protection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36" borderId="24" xfId="0" applyNumberFormat="1" applyFont="1" applyFill="1" applyBorder="1" applyAlignment="1">
      <alignment horizontal="center" vertical="center"/>
    </xf>
    <xf numFmtId="0" fontId="58" fillId="25" borderId="0" xfId="50" applyFont="1" applyBorder="1" applyAlignment="1">
      <alignment horizontal="center"/>
      <protection/>
    </xf>
    <xf numFmtId="0" fontId="62" fillId="25" borderId="25" xfId="50" applyFont="1" applyBorder="1" applyAlignment="1">
      <alignment horizontal="center" vertical="top"/>
      <protection/>
    </xf>
    <xf numFmtId="0" fontId="62" fillId="25" borderId="13" xfId="50" applyFont="1" applyBorder="1" applyAlignment="1">
      <alignment horizontal="left" vertical="top"/>
      <protection/>
    </xf>
    <xf numFmtId="0" fontId="63" fillId="25" borderId="13" xfId="50" applyFont="1" applyBorder="1" applyAlignment="1">
      <alignment horizontal="center" vertical="center"/>
      <protection/>
    </xf>
    <xf numFmtId="0" fontId="63" fillId="25" borderId="13" xfId="50" applyFont="1" applyBorder="1" applyAlignment="1">
      <alignment horizontal="left" vertical="center"/>
      <protection/>
    </xf>
    <xf numFmtId="0" fontId="49" fillId="25" borderId="13" xfId="50" applyFont="1" applyBorder="1" applyAlignment="1">
      <alignment horizontal="center"/>
      <protection/>
    </xf>
    <xf numFmtId="0" fontId="49" fillId="25" borderId="13" xfId="50" applyFont="1" applyBorder="1" applyAlignment="1">
      <alignment horizontal="left"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54" fillId="25" borderId="31" xfId="0" applyFont="1" applyFill="1" applyBorder="1" applyAlignment="1">
      <alignment horizontal="center"/>
    </xf>
    <xf numFmtId="0" fontId="54" fillId="25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64" fillId="25" borderId="31" xfId="0" applyFont="1" applyFill="1" applyBorder="1" applyAlignment="1">
      <alignment horizontal="center"/>
    </xf>
    <xf numFmtId="0" fontId="64" fillId="25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45" xfId="0" applyFill="1" applyBorder="1" applyAlignment="1">
      <alignment horizontal="center" vertical="center"/>
    </xf>
    <xf numFmtId="0" fontId="0" fillId="4" borderId="36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46" xfId="0" applyFill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46" xfId="0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46" xfId="0" applyFill="1" applyBorder="1" applyAlignment="1">
      <alignment horizontal="center" vertical="center"/>
    </xf>
    <xf numFmtId="0" fontId="0" fillId="7" borderId="38" xfId="0" applyFill="1" applyBorder="1" applyAlignment="1">
      <alignment/>
    </xf>
    <xf numFmtId="0" fontId="0" fillId="0" borderId="0" xfId="0" applyAlignment="1">
      <alignment horizontal="center" vertical="center"/>
    </xf>
    <xf numFmtId="0" fontId="65" fillId="0" borderId="32" xfId="50" applyFont="1" applyFill="1" applyBorder="1" applyAlignment="1">
      <alignment horizontal="center"/>
      <protection/>
    </xf>
    <xf numFmtId="0" fontId="65" fillId="0" borderId="33" xfId="50" applyFont="1" applyFill="1" applyBorder="1" applyAlignment="1">
      <alignment horizontal="center"/>
      <protection/>
    </xf>
    <xf numFmtId="0" fontId="65" fillId="0" borderId="34" xfId="50" applyFont="1" applyFill="1" applyBorder="1" applyAlignment="1">
      <alignment horizontal="center"/>
      <protection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0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vertical="center"/>
      <protection/>
    </xf>
    <xf numFmtId="0" fontId="61" fillId="25" borderId="0" xfId="50" applyFont="1" applyBorder="1" applyAlignment="1">
      <alignment horizontal="right" vertical="center"/>
      <protection/>
    </xf>
    <xf numFmtId="0" fontId="61" fillId="25" borderId="0" xfId="50" applyNumberFormat="1" applyFont="1" applyBorder="1" applyAlignment="1">
      <alignment horizontal="left" vertical="center"/>
      <protection/>
    </xf>
    <xf numFmtId="0" fontId="61" fillId="25" borderId="47" xfId="50" applyNumberFormat="1" applyFont="1" applyBorder="1" applyAlignment="1">
      <alignment horizontal="center" vertical="center"/>
      <protection/>
    </xf>
    <xf numFmtId="0" fontId="54" fillId="25" borderId="48" xfId="50" applyFont="1" applyBorder="1" applyAlignment="1">
      <alignment horizontal="center"/>
      <protection/>
    </xf>
    <xf numFmtId="0" fontId="60" fillId="25" borderId="22" xfId="50" applyNumberFormat="1" applyFont="1" applyBorder="1" applyAlignment="1">
      <alignment horizontal="center" vertical="center"/>
      <protection/>
    </xf>
    <xf numFmtId="0" fontId="61" fillId="25" borderId="22" xfId="50" applyNumberFormat="1" applyFont="1" applyBorder="1" applyAlignment="1">
      <alignment horizontal="center"/>
      <protection/>
    </xf>
    <xf numFmtId="0" fontId="61" fillId="25" borderId="49" xfId="50" applyNumberFormat="1" applyFont="1" applyBorder="1" applyAlignment="1" applyProtection="1">
      <alignment horizontal="center"/>
      <protection locked="0"/>
    </xf>
    <xf numFmtId="0" fontId="54" fillId="25" borderId="50" xfId="50" applyFont="1" applyBorder="1" applyAlignment="1">
      <alignment horizontal="center"/>
      <protection/>
    </xf>
    <xf numFmtId="0" fontId="61" fillId="25" borderId="19" xfId="50" applyNumberFormat="1" applyFont="1" applyBorder="1" applyAlignment="1">
      <alignment horizontal="right" vertical="center"/>
      <protection/>
    </xf>
    <xf numFmtId="0" fontId="61" fillId="25" borderId="19" xfId="50" applyNumberFormat="1" applyFont="1" applyBorder="1" applyAlignment="1">
      <alignment horizontal="left" vertical="center"/>
      <protection/>
    </xf>
    <xf numFmtId="0" fontId="61" fillId="25" borderId="50" xfId="50" applyNumberFormat="1" applyFont="1" applyBorder="1" applyAlignment="1">
      <alignment horizontal="center" vertical="center"/>
      <protection/>
    </xf>
    <xf numFmtId="0" fontId="54" fillId="25" borderId="51" xfId="50" applyFont="1" applyBorder="1" applyAlignment="1">
      <alignment horizontal="center"/>
      <protection/>
    </xf>
    <xf numFmtId="0" fontId="60" fillId="34" borderId="52" xfId="0" applyNumberFormat="1" applyFont="1" applyFill="1" applyBorder="1" applyAlignment="1">
      <alignment horizontal="center" vertical="center"/>
    </xf>
    <xf numFmtId="0" fontId="61" fillId="25" borderId="53" xfId="50" applyNumberFormat="1" applyFont="1" applyBorder="1" applyAlignment="1" applyProtection="1">
      <alignment horizontal="center" vertical="center"/>
      <protection locked="0"/>
    </xf>
    <xf numFmtId="0" fontId="54" fillId="25" borderId="54" xfId="50" applyFont="1" applyBorder="1" applyAlignment="1">
      <alignment horizontal="center"/>
      <protection/>
    </xf>
    <xf numFmtId="0" fontId="60" fillId="34" borderId="55" xfId="0" applyNumberFormat="1" applyFont="1" applyFill="1" applyBorder="1" applyAlignment="1">
      <alignment horizontal="center" vertical="center"/>
    </xf>
    <xf numFmtId="0" fontId="60" fillId="34" borderId="56" xfId="0" applyNumberFormat="1" applyFont="1" applyFill="1" applyBorder="1" applyAlignment="1">
      <alignment horizontal="center" vertical="center"/>
    </xf>
    <xf numFmtId="0" fontId="61" fillId="25" borderId="55" xfId="50" applyNumberFormat="1" applyFont="1" applyBorder="1" applyAlignment="1">
      <alignment horizontal="right" vertical="center"/>
      <protection/>
    </xf>
    <xf numFmtId="0" fontId="61" fillId="25" borderId="55" xfId="50" applyNumberFormat="1" applyFont="1" applyBorder="1" applyAlignment="1">
      <alignment horizontal="center" vertical="center"/>
      <protection/>
    </xf>
    <xf numFmtId="0" fontId="61" fillId="25" borderId="55" xfId="50" applyNumberFormat="1" applyFont="1" applyBorder="1" applyAlignment="1">
      <alignment horizontal="left" vertical="center"/>
      <protection/>
    </xf>
    <xf numFmtId="0" fontId="61" fillId="25" borderId="57" xfId="50" applyNumberFormat="1" applyFont="1" applyBorder="1" applyAlignment="1">
      <alignment horizontal="center" vertical="center"/>
      <protection/>
    </xf>
    <xf numFmtId="0" fontId="61" fillId="25" borderId="58" xfId="50" applyNumberFormat="1" applyFont="1" applyBorder="1" applyAlignment="1" applyProtection="1">
      <alignment horizontal="center" vertical="center"/>
      <protection locked="0"/>
    </xf>
    <xf numFmtId="0" fontId="60" fillId="25" borderId="55" xfId="50" applyNumberFormat="1" applyFont="1" applyBorder="1" applyAlignment="1">
      <alignment horizontal="center" vertical="center"/>
      <protection/>
    </xf>
    <xf numFmtId="0" fontId="60" fillId="34" borderId="0" xfId="0" applyNumberFormat="1" applyFont="1" applyFill="1" applyBorder="1" applyAlignment="1">
      <alignment horizontal="center" vertical="center"/>
    </xf>
    <xf numFmtId="0" fontId="60" fillId="36" borderId="59" xfId="0" applyNumberFormat="1" applyFont="1" applyFill="1" applyBorder="1" applyAlignment="1">
      <alignment horizontal="center" vertical="center"/>
    </xf>
    <xf numFmtId="0" fontId="60" fillId="36" borderId="60" xfId="0" applyNumberFormat="1" applyFont="1" applyFill="1" applyBorder="1" applyAlignment="1">
      <alignment horizontal="center" vertical="center"/>
    </xf>
    <xf numFmtId="0" fontId="60" fillId="36" borderId="61" xfId="0" applyNumberFormat="1" applyFont="1" applyFill="1" applyBorder="1" applyAlignment="1">
      <alignment horizontal="center" vertical="center"/>
    </xf>
    <xf numFmtId="0" fontId="60" fillId="34" borderId="19" xfId="0" applyNumberFormat="1" applyFont="1" applyFill="1" applyBorder="1" applyAlignment="1">
      <alignment horizontal="center" vertical="center"/>
    </xf>
    <xf numFmtId="0" fontId="60" fillId="36" borderId="62" xfId="0" applyNumberFormat="1" applyFont="1" applyFill="1" applyBorder="1" applyAlignment="1">
      <alignment horizontal="center" vertical="center"/>
    </xf>
    <xf numFmtId="0" fontId="60" fillId="36" borderId="63" xfId="0" applyNumberFormat="1" applyFont="1" applyFill="1" applyBorder="1" applyAlignment="1">
      <alignment horizontal="center" vertical="center"/>
    </xf>
    <xf numFmtId="0" fontId="60" fillId="34" borderId="22" xfId="50" applyNumberFormat="1" applyFont="1" applyFill="1" applyBorder="1" applyAlignment="1">
      <alignment horizontal="center"/>
      <protection/>
    </xf>
    <xf numFmtId="0" fontId="60" fillId="36" borderId="64" xfId="0" applyNumberFormat="1" applyFont="1" applyFill="1" applyBorder="1" applyAlignment="1">
      <alignment horizontal="center" vertical="center"/>
    </xf>
    <xf numFmtId="0" fontId="60" fillId="36" borderId="65" xfId="0" applyNumberFormat="1" applyFont="1" applyFill="1" applyBorder="1" applyAlignment="1">
      <alignment horizontal="center" vertical="center"/>
    </xf>
    <xf numFmtId="0" fontId="61" fillId="25" borderId="66" xfId="0" applyFont="1" applyFill="1" applyBorder="1" applyAlignment="1" applyProtection="1">
      <alignment horizontal="left" indent="1"/>
      <protection locked="0"/>
    </xf>
    <xf numFmtId="0" fontId="61" fillId="25" borderId="67" xfId="0" applyFont="1" applyFill="1" applyBorder="1" applyAlignment="1" applyProtection="1">
      <alignment horizontal="left" indent="1"/>
      <protection locked="0"/>
    </xf>
    <xf numFmtId="0" fontId="61" fillId="25" borderId="68" xfId="0" applyFont="1" applyFill="1" applyBorder="1" applyAlignment="1" applyProtection="1">
      <alignment horizontal="left" indent="1"/>
      <protection locked="0"/>
    </xf>
    <xf numFmtId="0" fontId="61" fillId="25" borderId="69" xfId="0" applyFont="1" applyFill="1" applyBorder="1" applyAlignment="1" applyProtection="1">
      <alignment horizontal="left" indent="1"/>
      <protection locked="0"/>
    </xf>
    <xf numFmtId="0" fontId="60" fillId="36" borderId="70" xfId="0" applyNumberFormat="1" applyFont="1" applyFill="1" applyBorder="1" applyAlignment="1">
      <alignment horizontal="center" vertical="center"/>
    </xf>
    <xf numFmtId="0" fontId="60" fillId="36" borderId="71" xfId="0" applyNumberFormat="1" applyFont="1" applyFill="1" applyBorder="1" applyAlignment="1">
      <alignment horizontal="center" vertical="center"/>
    </xf>
    <xf numFmtId="0" fontId="60" fillId="36" borderId="72" xfId="0" applyNumberFormat="1" applyFont="1" applyFill="1" applyBorder="1" applyAlignment="1">
      <alignment horizontal="center" vertical="center"/>
    </xf>
    <xf numFmtId="0" fontId="60" fillId="34" borderId="73" xfId="50" applyNumberFormat="1" applyFont="1" applyFill="1" applyBorder="1" applyAlignment="1">
      <alignment horizontal="center"/>
      <protection/>
    </xf>
    <xf numFmtId="0" fontId="60" fillId="25" borderId="74" xfId="50" applyNumberFormat="1" applyFont="1" applyBorder="1" applyAlignment="1">
      <alignment horizontal="center" vertical="center"/>
      <protection/>
    </xf>
    <xf numFmtId="0" fontId="65" fillId="0" borderId="75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37" borderId="0" xfId="0" applyFill="1" applyAlignment="1">
      <alignment/>
    </xf>
    <xf numFmtId="49" fontId="58" fillId="25" borderId="25" xfId="34" applyNumberFormat="1" applyFont="1" applyFill="1" applyBorder="1" applyAlignment="1">
      <alignment horizontal="center"/>
    </xf>
    <xf numFmtId="0" fontId="58" fillId="25" borderId="25" xfId="0" applyNumberFormat="1" applyFont="1" applyFill="1" applyBorder="1" applyAlignment="1">
      <alignment horizontal="center"/>
    </xf>
    <xf numFmtId="0" fontId="58" fillId="25" borderId="13" xfId="0" applyNumberFormat="1" applyFont="1" applyFill="1" applyBorder="1" applyAlignment="1">
      <alignment horizontal="center"/>
    </xf>
    <xf numFmtId="0" fontId="58" fillId="25" borderId="76" xfId="0" applyNumberFormat="1" applyFont="1" applyFill="1" applyBorder="1" applyAlignment="1">
      <alignment horizontal="center"/>
    </xf>
    <xf numFmtId="0" fontId="58" fillId="25" borderId="13" xfId="0" applyNumberFormat="1" applyFont="1" applyFill="1" applyBorder="1" applyAlignment="1" applyProtection="1">
      <alignment horizontal="center" vertical="center"/>
      <protection locked="0"/>
    </xf>
    <xf numFmtId="0" fontId="58" fillId="25" borderId="13" xfId="0" applyNumberFormat="1" applyFont="1" applyFill="1" applyBorder="1" applyAlignment="1" applyProtection="1">
      <alignment horizontal="center" vertical="center"/>
      <protection/>
    </xf>
    <xf numFmtId="0" fontId="58" fillId="25" borderId="76" xfId="0" applyNumberFormat="1" applyFont="1" applyFill="1" applyBorder="1" applyAlignment="1" applyProtection="1">
      <alignment horizontal="center" vertical="center"/>
      <protection locked="0"/>
    </xf>
    <xf numFmtId="0" fontId="54" fillId="38" borderId="77" xfId="0" applyFont="1" applyFill="1" applyBorder="1" applyAlignment="1">
      <alignment/>
    </xf>
    <xf numFmtId="0" fontId="55" fillId="38" borderId="78" xfId="0" applyFont="1" applyFill="1" applyBorder="1" applyAlignment="1">
      <alignment/>
    </xf>
    <xf numFmtId="0" fontId="59" fillId="25" borderId="79" xfId="50" applyNumberFormat="1" applyFont="1" applyBorder="1" applyAlignment="1">
      <alignment horizontal="center" vertical="center"/>
      <protection/>
    </xf>
    <xf numFmtId="0" fontId="58" fillId="25" borderId="80" xfId="50" applyNumberFormat="1" applyFont="1" applyBorder="1" applyAlignment="1">
      <alignment horizontal="center" vertical="center"/>
      <protection/>
    </xf>
    <xf numFmtId="49" fontId="58" fillId="25" borderId="25" xfId="0" applyNumberFormat="1" applyFont="1" applyFill="1" applyBorder="1" applyAlignment="1">
      <alignment horizontal="center"/>
    </xf>
    <xf numFmtId="0" fontId="54" fillId="25" borderId="81" xfId="0" applyFont="1" applyFill="1" applyBorder="1" applyAlignment="1">
      <alignment horizontal="center"/>
    </xf>
    <xf numFmtId="0" fontId="61" fillId="25" borderId="82" xfId="0" applyFont="1" applyFill="1" applyBorder="1" applyAlignment="1" applyProtection="1">
      <alignment horizontal="left" indent="1"/>
      <protection locked="0"/>
    </xf>
    <xf numFmtId="0" fontId="60" fillId="38" borderId="83" xfId="0" applyNumberFormat="1" applyFont="1" applyFill="1" applyBorder="1" applyAlignment="1">
      <alignment horizontal="center" vertical="center"/>
    </xf>
    <xf numFmtId="0" fontId="60" fillId="38" borderId="84" xfId="0" applyNumberFormat="1" applyFont="1" applyFill="1" applyBorder="1" applyAlignment="1">
      <alignment horizontal="center" vertical="center"/>
    </xf>
    <xf numFmtId="0" fontId="60" fillId="25" borderId="85" xfId="0" applyNumberFormat="1" applyFont="1" applyFill="1" applyBorder="1" applyAlignment="1">
      <alignment horizontal="center" vertical="center"/>
    </xf>
    <xf numFmtId="0" fontId="60" fillId="36" borderId="86" xfId="0" applyNumberFormat="1" applyFont="1" applyFill="1" applyBorder="1" applyAlignment="1">
      <alignment horizontal="center" vertical="center"/>
    </xf>
    <xf numFmtId="0" fontId="60" fillId="36" borderId="87" xfId="0" applyNumberFormat="1" applyFont="1" applyFill="1" applyBorder="1" applyAlignment="1">
      <alignment horizontal="center" vertical="center"/>
    </xf>
    <xf numFmtId="0" fontId="61" fillId="25" borderId="88" xfId="50" applyNumberFormat="1" applyFont="1" applyBorder="1" applyAlignment="1">
      <alignment horizontal="right" vertical="center"/>
      <protection/>
    </xf>
    <xf numFmtId="0" fontId="61" fillId="25" borderId="89" xfId="50" applyNumberFormat="1" applyFont="1" applyBorder="1" applyAlignment="1">
      <alignment horizontal="center" vertical="center"/>
      <protection/>
    </xf>
    <xf numFmtId="0" fontId="61" fillId="25" borderId="90" xfId="50" applyNumberFormat="1" applyFont="1" applyBorder="1" applyAlignment="1">
      <alignment horizontal="left" vertical="center"/>
      <protection/>
    </xf>
    <xf numFmtId="0" fontId="54" fillId="25" borderId="91" xfId="0" applyFont="1" applyFill="1" applyBorder="1" applyAlignment="1">
      <alignment horizontal="center"/>
    </xf>
    <xf numFmtId="0" fontId="61" fillId="25" borderId="92" xfId="0" applyFont="1" applyFill="1" applyBorder="1" applyAlignment="1" applyProtection="1">
      <alignment horizontal="left" indent="1"/>
      <protection locked="0"/>
    </xf>
    <xf numFmtId="0" fontId="60" fillId="25" borderId="93" xfId="0" applyNumberFormat="1" applyFont="1" applyFill="1" applyBorder="1" applyAlignment="1">
      <alignment horizontal="center" vertical="center"/>
    </xf>
    <xf numFmtId="0" fontId="60" fillId="36" borderId="94" xfId="0" applyNumberFormat="1" applyFont="1" applyFill="1" applyBorder="1" applyAlignment="1">
      <alignment horizontal="center" vertical="center"/>
    </xf>
    <xf numFmtId="0" fontId="60" fillId="38" borderId="95" xfId="0" applyNumberFormat="1" applyFont="1" applyFill="1" applyBorder="1" applyAlignment="1">
      <alignment horizontal="center" vertical="center"/>
    </xf>
    <xf numFmtId="0" fontId="60" fillId="38" borderId="96" xfId="0" applyNumberFormat="1" applyFont="1" applyFill="1" applyBorder="1" applyAlignment="1">
      <alignment horizontal="center" vertical="center"/>
    </xf>
    <xf numFmtId="0" fontId="60" fillId="25" borderId="95" xfId="0" applyNumberFormat="1" applyFont="1" applyFill="1" applyBorder="1" applyAlignment="1">
      <alignment horizontal="center" vertical="center"/>
    </xf>
    <xf numFmtId="0" fontId="60" fillId="36" borderId="97" xfId="0" applyNumberFormat="1" applyFont="1" applyFill="1" applyBorder="1" applyAlignment="1">
      <alignment horizontal="center" vertical="center"/>
    </xf>
    <xf numFmtId="0" fontId="61" fillId="25" borderId="93" xfId="50" applyNumberFormat="1" applyFont="1" applyBorder="1" applyAlignment="1">
      <alignment horizontal="right" vertical="center"/>
      <protection/>
    </xf>
    <xf numFmtId="0" fontId="61" fillId="25" borderId="98" xfId="50" applyNumberFormat="1" applyFont="1" applyBorder="1" applyAlignment="1">
      <alignment horizontal="center" vertical="center"/>
      <protection/>
    </xf>
    <xf numFmtId="0" fontId="61" fillId="25" borderId="96" xfId="50" applyNumberFormat="1" applyFont="1" applyBorder="1" applyAlignment="1">
      <alignment horizontal="left" vertical="center"/>
      <protection/>
    </xf>
    <xf numFmtId="0" fontId="61" fillId="25" borderId="99" xfId="50" applyNumberFormat="1" applyFont="1" applyBorder="1" applyAlignment="1">
      <alignment horizontal="center" vertical="center"/>
      <protection/>
    </xf>
    <xf numFmtId="0" fontId="61" fillId="25" borderId="100" xfId="0" applyFont="1" applyFill="1" applyBorder="1" applyAlignment="1" applyProtection="1">
      <alignment horizontal="left" vertical="center" indent="1"/>
      <protection locked="0"/>
    </xf>
    <xf numFmtId="0" fontId="60" fillId="38" borderId="98" xfId="0" applyNumberFormat="1" applyFont="1" applyFill="1" applyBorder="1" applyAlignment="1">
      <alignment horizontal="center" vertical="center"/>
    </xf>
    <xf numFmtId="0" fontId="60" fillId="25" borderId="83" xfId="0" applyNumberFormat="1" applyFont="1" applyFill="1" applyBorder="1" applyAlignment="1">
      <alignment horizontal="center" vertical="center"/>
    </xf>
    <xf numFmtId="0" fontId="61" fillId="25" borderId="98" xfId="50" applyNumberFormat="1" applyFont="1" applyBorder="1" applyAlignment="1">
      <alignment horizontal="center"/>
      <protection/>
    </xf>
    <xf numFmtId="0" fontId="61" fillId="25" borderId="101" xfId="50" applyNumberFormat="1" applyFont="1" applyBorder="1" applyAlignment="1" applyProtection="1">
      <alignment horizontal="center"/>
      <protection locked="0"/>
    </xf>
    <xf numFmtId="0" fontId="54" fillId="25" borderId="102" xfId="0" applyFont="1" applyFill="1" applyBorder="1" applyAlignment="1">
      <alignment horizontal="center"/>
    </xf>
    <xf numFmtId="0" fontId="61" fillId="25" borderId="103" xfId="0" applyFont="1" applyFill="1" applyBorder="1" applyAlignment="1" applyProtection="1">
      <alignment horizontal="left" indent="1"/>
      <protection locked="0"/>
    </xf>
    <xf numFmtId="0" fontId="60" fillId="25" borderId="104" xfId="0" applyNumberFormat="1" applyFont="1" applyFill="1" applyBorder="1" applyAlignment="1">
      <alignment horizontal="center" vertical="center"/>
    </xf>
    <xf numFmtId="0" fontId="60" fillId="36" borderId="105" xfId="0" applyNumberFormat="1" applyFont="1" applyFill="1" applyBorder="1" applyAlignment="1">
      <alignment horizontal="center" vertical="center"/>
    </xf>
    <xf numFmtId="0" fontId="60" fillId="25" borderId="106" xfId="0" applyNumberFormat="1" applyFont="1" applyFill="1" applyBorder="1" applyAlignment="1">
      <alignment horizontal="center" vertical="center"/>
    </xf>
    <xf numFmtId="0" fontId="60" fillId="38" borderId="106" xfId="0" applyNumberFormat="1" applyFont="1" applyFill="1" applyBorder="1" applyAlignment="1">
      <alignment horizontal="center" vertical="center"/>
    </xf>
    <xf numFmtId="0" fontId="60" fillId="38" borderId="103" xfId="0" applyNumberFormat="1" applyFont="1" applyFill="1" applyBorder="1" applyAlignment="1">
      <alignment horizontal="center" vertical="center"/>
    </xf>
    <xf numFmtId="0" fontId="61" fillId="25" borderId="104" xfId="50" applyNumberFormat="1" applyFont="1" applyBorder="1" applyAlignment="1">
      <alignment horizontal="right" vertical="center"/>
      <protection/>
    </xf>
    <xf numFmtId="0" fontId="61" fillId="25" borderId="107" xfId="50" applyNumberFormat="1" applyFont="1" applyBorder="1" applyAlignment="1">
      <alignment horizontal="center"/>
      <protection/>
    </xf>
    <xf numFmtId="0" fontId="61" fillId="25" borderId="108" xfId="50" applyNumberFormat="1" applyFont="1" applyBorder="1" applyAlignment="1">
      <alignment horizontal="left" vertical="center"/>
      <protection/>
    </xf>
    <xf numFmtId="0" fontId="61" fillId="25" borderId="109" xfId="50" applyNumberFormat="1" applyFont="1" applyBorder="1" applyAlignment="1">
      <alignment horizontal="center" vertical="center"/>
      <protection/>
    </xf>
    <xf numFmtId="0" fontId="61" fillId="25" borderId="110" xfId="50" applyNumberFormat="1" applyFont="1" applyBorder="1" applyAlignment="1" applyProtection="1">
      <alignment horizontal="center"/>
      <protection locked="0"/>
    </xf>
    <xf numFmtId="0" fontId="62" fillId="25" borderId="13" xfId="50" applyFont="1" applyBorder="1" applyAlignment="1">
      <alignment horizontal="center"/>
      <protection/>
    </xf>
    <xf numFmtId="0" fontId="0" fillId="25" borderId="76" xfId="50" applyFont="1" applyBorder="1" applyAlignment="1">
      <alignment horizontal="left"/>
      <protection/>
    </xf>
    <xf numFmtId="0" fontId="0" fillId="39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0" fillId="40" borderId="0" xfId="0" applyFill="1" applyAlignment="1">
      <alignment/>
    </xf>
    <xf numFmtId="0" fontId="62" fillId="25" borderId="111" xfId="50" applyFont="1" applyBorder="1" applyAlignment="1">
      <alignment horizontal="center" vertical="top"/>
      <protection/>
    </xf>
    <xf numFmtId="0" fontId="62" fillId="25" borderId="112" xfId="50" applyFont="1" applyBorder="1" applyAlignment="1">
      <alignment horizontal="left" vertical="top"/>
      <protection/>
    </xf>
    <xf numFmtId="0" fontId="62" fillId="25" borderId="112" xfId="50" applyFont="1" applyBorder="1" applyAlignment="1">
      <alignment horizontal="center"/>
      <protection/>
    </xf>
    <xf numFmtId="0" fontId="63" fillId="25" borderId="112" xfId="50" applyFont="1" applyBorder="1" applyAlignment="1">
      <alignment horizontal="center" vertical="center"/>
      <protection/>
    </xf>
    <xf numFmtId="0" fontId="63" fillId="25" borderId="112" xfId="50" applyFont="1" applyBorder="1" applyAlignment="1">
      <alignment horizontal="left" vertical="center"/>
      <protection/>
    </xf>
    <xf numFmtId="0" fontId="0" fillId="25" borderId="112" xfId="50" applyFont="1" applyBorder="1" applyAlignment="1">
      <alignment/>
      <protection/>
    </xf>
    <xf numFmtId="0" fontId="49" fillId="25" borderId="112" xfId="50" applyFont="1" applyBorder="1" applyAlignment="1">
      <alignment horizontal="center"/>
      <protection/>
    </xf>
    <xf numFmtId="0" fontId="49" fillId="25" borderId="112" xfId="50" applyFont="1" applyBorder="1" applyAlignment="1">
      <alignment horizontal="left"/>
      <protection/>
    </xf>
    <xf numFmtId="0" fontId="0" fillId="25" borderId="113" xfId="50" applyFont="1" applyBorder="1" applyAlignment="1">
      <alignment horizontal="left"/>
      <protection/>
    </xf>
    <xf numFmtId="0" fontId="58" fillId="25" borderId="112" xfId="50" applyFont="1" applyBorder="1" applyAlignment="1">
      <alignment horizontal="center"/>
      <protection/>
    </xf>
    <xf numFmtId="0" fontId="58" fillId="25" borderId="112" xfId="50" applyFont="1" applyBorder="1" applyAlignment="1">
      <alignment horizontal="center" vertical="center"/>
      <protection/>
    </xf>
    <xf numFmtId="0" fontId="58" fillId="25" borderId="113" xfId="50" applyFont="1" applyBorder="1" applyAlignment="1">
      <alignment horizontal="center" vertical="center"/>
      <protection/>
    </xf>
    <xf numFmtId="0" fontId="58" fillId="25" borderId="0" xfId="50" applyFont="1" applyBorder="1" applyAlignment="1">
      <alignment horizontal="center" vertical="center"/>
      <protection/>
    </xf>
    <xf numFmtId="0" fontId="58" fillId="25" borderId="114" xfId="50" applyFont="1" applyBorder="1" applyAlignment="1">
      <alignment horizontal="center"/>
      <protection/>
    </xf>
    <xf numFmtId="0" fontId="58" fillId="25" borderId="114" xfId="50" applyFont="1" applyBorder="1" applyAlignment="1">
      <alignment horizontal="center" vertical="center"/>
      <protection/>
    </xf>
    <xf numFmtId="0" fontId="58" fillId="25" borderId="115" xfId="50" applyFont="1" applyBorder="1" applyAlignment="1">
      <alignment horizontal="center" vertical="center"/>
      <protection/>
    </xf>
    <xf numFmtId="0" fontId="58" fillId="25" borderId="116" xfId="50" applyFont="1" applyBorder="1" applyAlignment="1">
      <alignment horizontal="center"/>
      <protection/>
    </xf>
    <xf numFmtId="0" fontId="58" fillId="25" borderId="117" xfId="50" applyFont="1" applyBorder="1" applyAlignment="1">
      <alignment horizontal="center"/>
      <protection/>
    </xf>
    <xf numFmtId="0" fontId="58" fillId="25" borderId="118" xfId="50" applyFont="1" applyBorder="1" applyAlignment="1">
      <alignment horizontal="center"/>
      <protection/>
    </xf>
    <xf numFmtId="0" fontId="58" fillId="25" borderId="111" xfId="50" applyFont="1" applyBorder="1" applyAlignment="1">
      <alignment horizontal="center" vertical="center"/>
      <protection/>
    </xf>
    <xf numFmtId="0" fontId="58" fillId="25" borderId="119" xfId="50" applyFont="1" applyBorder="1" applyAlignment="1">
      <alignment horizontal="center" vertical="center"/>
      <protection/>
    </xf>
    <xf numFmtId="0" fontId="58" fillId="25" borderId="120" xfId="50" applyFont="1" applyBorder="1" applyAlignment="1">
      <alignment horizontal="center" vertical="center"/>
      <protection/>
    </xf>
    <xf numFmtId="0" fontId="58" fillId="25" borderId="121" xfId="50" applyFont="1" applyBorder="1" applyAlignment="1">
      <alignment horizontal="center" vertical="center"/>
      <protection/>
    </xf>
    <xf numFmtId="0" fontId="60" fillId="25" borderId="122" xfId="50" applyFont="1" applyBorder="1" applyAlignment="1">
      <alignment horizontal="center" vertical="center"/>
      <protection/>
    </xf>
    <xf numFmtId="0" fontId="60" fillId="25" borderId="123" xfId="50" applyFont="1" applyBorder="1" applyAlignment="1">
      <alignment horizontal="center" vertical="center"/>
      <protection/>
    </xf>
    <xf numFmtId="0" fontId="60" fillId="25" borderId="124" xfId="50" applyFont="1" applyBorder="1" applyAlignment="1">
      <alignment horizontal="center" vertical="center"/>
      <protection/>
    </xf>
    <xf numFmtId="0" fontId="61" fillId="25" borderId="123" xfId="50" applyFont="1" applyBorder="1" applyAlignment="1">
      <alignment horizontal="right" vertical="center"/>
      <protection/>
    </xf>
    <xf numFmtId="0" fontId="61" fillId="25" borderId="123" xfId="50" applyFont="1" applyBorder="1" applyAlignment="1">
      <alignment horizontal="center" vertical="center"/>
      <protection/>
    </xf>
    <xf numFmtId="0" fontId="61" fillId="25" borderId="123" xfId="50" applyFont="1" applyBorder="1" applyAlignment="1">
      <alignment horizontal="center"/>
      <protection/>
    </xf>
    <xf numFmtId="0" fontId="60" fillId="25" borderId="125" xfId="50" applyFont="1" applyBorder="1" applyAlignment="1">
      <alignment horizontal="center" vertical="center"/>
      <protection/>
    </xf>
    <xf numFmtId="0" fontId="60" fillId="25" borderId="126" xfId="50" applyFont="1" applyBorder="1" applyAlignment="1">
      <alignment horizontal="center" vertical="center"/>
      <protection/>
    </xf>
    <xf numFmtId="0" fontId="60" fillId="25" borderId="127" xfId="50" applyFont="1" applyBorder="1" applyAlignment="1">
      <alignment horizontal="center" vertical="center"/>
      <protection/>
    </xf>
    <xf numFmtId="0" fontId="60" fillId="25" borderId="128" xfId="50" applyFont="1" applyBorder="1" applyAlignment="1">
      <alignment horizontal="center" vertical="center"/>
      <protection/>
    </xf>
    <xf numFmtId="0" fontId="60" fillId="25" borderId="129" xfId="50" applyFont="1" applyBorder="1" applyAlignment="1">
      <alignment horizontal="center" vertical="center"/>
      <protection/>
    </xf>
    <xf numFmtId="0" fontId="61" fillId="25" borderId="123" xfId="50" applyFont="1" applyBorder="1" applyAlignment="1">
      <alignment horizontal="left" vertical="center"/>
      <protection/>
    </xf>
    <xf numFmtId="0" fontId="61" fillId="25" borderId="130" xfId="50" applyFont="1" applyBorder="1" applyAlignment="1">
      <alignment horizontal="center" vertical="center"/>
      <protection/>
    </xf>
    <xf numFmtId="0" fontId="61" fillId="25" borderId="131" xfId="50" applyFont="1" applyBorder="1" applyAlignment="1">
      <alignment horizontal="center" vertical="center"/>
      <protection/>
    </xf>
    <xf numFmtId="0" fontId="59" fillId="25" borderId="132" xfId="50" applyFont="1" applyBorder="1" applyAlignment="1">
      <alignment horizontal="center" vertical="center"/>
      <protection/>
    </xf>
    <xf numFmtId="0" fontId="58" fillId="25" borderId="133" xfId="50" applyFont="1" applyBorder="1" applyAlignment="1">
      <alignment horizontal="center" vertical="center"/>
      <protection/>
    </xf>
    <xf numFmtId="0" fontId="61" fillId="25" borderId="120" xfId="50" applyFont="1" applyBorder="1" applyAlignment="1">
      <alignment horizontal="center" vertical="center"/>
      <protection/>
    </xf>
    <xf numFmtId="0" fontId="61" fillId="25" borderId="134" xfId="50" applyFont="1" applyBorder="1" applyAlignment="1">
      <alignment horizontal="center" vertical="center"/>
      <protection/>
    </xf>
    <xf numFmtId="0" fontId="61" fillId="25" borderId="134" xfId="50" applyFont="1" applyBorder="1" applyAlignment="1">
      <alignment horizontal="center"/>
      <protection/>
    </xf>
    <xf numFmtId="0" fontId="60" fillId="25" borderId="114" xfId="50" applyFont="1" applyBorder="1" applyAlignment="1">
      <alignment horizontal="center" vertical="center"/>
      <protection/>
    </xf>
    <xf numFmtId="0" fontId="60" fillId="25" borderId="135" xfId="50" applyFont="1" applyBorder="1" applyAlignment="1">
      <alignment horizontal="center" vertical="center"/>
      <protection/>
    </xf>
    <xf numFmtId="0" fontId="60" fillId="25" borderId="136" xfId="50" applyFont="1" applyBorder="1" applyAlignment="1">
      <alignment horizontal="center" vertical="center"/>
      <protection/>
    </xf>
    <xf numFmtId="0" fontId="60" fillId="25" borderId="137" xfId="50" applyFont="1" applyBorder="1" applyAlignment="1">
      <alignment horizontal="center" vertical="center"/>
      <protection/>
    </xf>
    <xf numFmtId="0" fontId="61" fillId="25" borderId="114" xfId="50" applyFont="1" applyBorder="1" applyAlignment="1">
      <alignment horizontal="right" vertical="center"/>
      <protection/>
    </xf>
    <xf numFmtId="0" fontId="61" fillId="25" borderId="114" xfId="50" applyFont="1" applyBorder="1" applyAlignment="1">
      <alignment horizontal="center"/>
      <protection/>
    </xf>
    <xf numFmtId="0" fontId="61" fillId="25" borderId="114" xfId="50" applyFont="1" applyBorder="1" applyAlignment="1">
      <alignment horizontal="left" vertical="center"/>
      <protection/>
    </xf>
    <xf numFmtId="0" fontId="61" fillId="25" borderId="115" xfId="50" applyFont="1" applyBorder="1" applyAlignment="1">
      <alignment horizontal="center"/>
      <protection/>
    </xf>
    <xf numFmtId="0" fontId="60" fillId="39" borderId="0" xfId="50" applyFont="1" applyFill="1" applyBorder="1" applyAlignment="1">
      <alignment horizontal="center" vertical="center"/>
      <protection/>
    </xf>
    <xf numFmtId="0" fontId="60" fillId="39" borderId="128" xfId="50" applyFont="1" applyFill="1" applyBorder="1" applyAlignment="1">
      <alignment horizontal="center" vertical="center"/>
      <protection/>
    </xf>
    <xf numFmtId="0" fontId="60" fillId="39" borderId="138" xfId="50" applyFont="1" applyFill="1" applyBorder="1" applyAlignment="1">
      <alignment horizontal="center" vertical="center"/>
      <protection/>
    </xf>
    <xf numFmtId="0" fontId="60" fillId="39" borderId="114" xfId="50" applyFont="1" applyFill="1" applyBorder="1" applyAlignment="1">
      <alignment horizontal="center" vertical="center"/>
      <protection/>
    </xf>
    <xf numFmtId="0" fontId="60" fillId="39" borderId="139" xfId="50" applyFont="1" applyFill="1" applyBorder="1" applyAlignment="1">
      <alignment horizontal="center" vertical="center"/>
      <protection/>
    </xf>
    <xf numFmtId="0" fontId="55" fillId="39" borderId="140" xfId="50" applyFont="1" applyFill="1" applyBorder="1" applyAlignment="1">
      <alignment/>
      <protection/>
    </xf>
    <xf numFmtId="0" fontId="61" fillId="25" borderId="141" xfId="50" applyFont="1" applyBorder="1" applyAlignment="1">
      <alignment horizontal="left" indent="1"/>
      <protection/>
    </xf>
    <xf numFmtId="0" fontId="61" fillId="25" borderId="139" xfId="50" applyFont="1" applyBorder="1" applyAlignment="1">
      <alignment horizontal="left" indent="1"/>
      <protection/>
    </xf>
    <xf numFmtId="0" fontId="54" fillId="39" borderId="142" xfId="50" applyFont="1" applyFill="1" applyBorder="1" applyAlignment="1">
      <alignment/>
      <protection/>
    </xf>
    <xf numFmtId="0" fontId="54" fillId="25" borderId="143" xfId="50" applyFont="1" applyBorder="1" applyAlignment="1">
      <alignment horizontal="center"/>
      <protection/>
    </xf>
    <xf numFmtId="0" fontId="54" fillId="25" borderId="144" xfId="50" applyFont="1" applyBorder="1" applyAlignment="1">
      <alignment horizontal="center"/>
      <protection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49" fontId="0" fillId="41" borderId="0" xfId="0" applyNumberFormat="1" applyFill="1" applyAlignment="1">
      <alignment horizontal="center" vertical="center"/>
    </xf>
    <xf numFmtId="0" fontId="0" fillId="41" borderId="0" xfId="0" applyFill="1" applyBorder="1" applyAlignment="1">
      <alignment/>
    </xf>
    <xf numFmtId="0" fontId="54" fillId="9" borderId="0" xfId="0" applyFont="1" applyFill="1" applyAlignment="1">
      <alignment/>
    </xf>
    <xf numFmtId="0" fontId="56" fillId="9" borderId="0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4" fillId="9" borderId="0" xfId="0" applyFont="1" applyFill="1" applyBorder="1" applyAlignment="1">
      <alignment/>
    </xf>
    <xf numFmtId="0" fontId="54" fillId="42" borderId="145" xfId="0" applyFont="1" applyFill="1" applyBorder="1" applyAlignment="1">
      <alignment/>
    </xf>
    <xf numFmtId="0" fontId="55" fillId="42" borderId="146" xfId="0" applyFont="1" applyFill="1" applyBorder="1" applyAlignment="1">
      <alignment/>
    </xf>
    <xf numFmtId="0" fontId="59" fillId="25" borderId="147" xfId="50" applyNumberFormat="1" applyFont="1" applyBorder="1" applyAlignment="1">
      <alignment horizontal="center" vertical="center"/>
      <protection/>
    </xf>
    <xf numFmtId="0" fontId="58" fillId="25" borderId="148" xfId="50" applyNumberFormat="1" applyFont="1" applyBorder="1" applyAlignment="1">
      <alignment horizontal="center" vertical="center"/>
      <protection/>
    </xf>
    <xf numFmtId="0" fontId="58" fillId="25" borderId="149" xfId="50" applyFont="1" applyBorder="1" applyAlignment="1">
      <alignment horizontal="center"/>
      <protection/>
    </xf>
    <xf numFmtId="0" fontId="58" fillId="25" borderId="150" xfId="50" applyFont="1" applyBorder="1" applyAlignment="1">
      <alignment horizontal="center"/>
      <protection/>
    </xf>
    <xf numFmtId="0" fontId="58" fillId="25" borderId="151" xfId="0" applyNumberFormat="1" applyFont="1" applyFill="1" applyBorder="1" applyAlignment="1" applyProtection="1">
      <alignment horizontal="center" vertical="center"/>
      <protection locked="0"/>
    </xf>
    <xf numFmtId="0" fontId="58" fillId="25" borderId="150" xfId="0" applyNumberFormat="1" applyFont="1" applyFill="1" applyBorder="1" applyAlignment="1" applyProtection="1">
      <alignment vertical="center"/>
      <protection/>
    </xf>
    <xf numFmtId="0" fontId="58" fillId="25" borderId="152" xfId="0" applyNumberFormat="1" applyFont="1" applyFill="1" applyBorder="1" applyAlignment="1" applyProtection="1">
      <alignment horizontal="center" vertical="center"/>
      <protection locked="0"/>
    </xf>
    <xf numFmtId="0" fontId="54" fillId="25" borderId="153" xfId="50" applyFont="1" applyBorder="1" applyAlignment="1">
      <alignment horizontal="center"/>
      <protection/>
    </xf>
    <xf numFmtId="0" fontId="61" fillId="25" borderId="154" xfId="0" applyFont="1" applyFill="1" applyBorder="1" applyAlignment="1" applyProtection="1">
      <alignment horizontal="left" indent="1"/>
      <protection locked="0"/>
    </xf>
    <xf numFmtId="0" fontId="60" fillId="42" borderId="0" xfId="0" applyNumberFormat="1" applyFont="1" applyFill="1" applyBorder="1" applyAlignment="1">
      <alignment horizontal="center" vertical="center"/>
    </xf>
    <xf numFmtId="0" fontId="60" fillId="25" borderId="155" xfId="50" applyNumberFormat="1" applyFont="1" applyBorder="1" applyAlignment="1">
      <alignment horizontal="center" vertical="center"/>
      <protection/>
    </xf>
    <xf numFmtId="0" fontId="60" fillId="36" borderId="156" xfId="0" applyNumberFormat="1" applyFont="1" applyFill="1" applyBorder="1" applyAlignment="1">
      <alignment horizontal="center" vertical="center"/>
    </xf>
    <xf numFmtId="0" fontId="60" fillId="36" borderId="157" xfId="0" applyNumberFormat="1" applyFont="1" applyFill="1" applyBorder="1" applyAlignment="1">
      <alignment horizontal="center" vertical="center"/>
    </xf>
    <xf numFmtId="0" fontId="61" fillId="25" borderId="158" xfId="50" applyNumberFormat="1" applyFont="1" applyBorder="1" applyAlignment="1">
      <alignment horizontal="left" vertical="center"/>
      <protection/>
    </xf>
    <xf numFmtId="0" fontId="61" fillId="25" borderId="159" xfId="50" applyNumberFormat="1" applyFont="1" applyBorder="1" applyAlignment="1">
      <alignment horizontal="center" vertical="center"/>
      <protection/>
    </xf>
    <xf numFmtId="0" fontId="61" fillId="25" borderId="160" xfId="50" applyNumberFormat="1" applyFont="1" applyBorder="1" applyAlignment="1" applyProtection="1">
      <alignment horizontal="center" vertical="center"/>
      <protection locked="0"/>
    </xf>
    <xf numFmtId="49" fontId="54" fillId="9" borderId="0" xfId="0" applyNumberFormat="1" applyFont="1" applyFill="1" applyAlignment="1">
      <alignment horizontal="center"/>
    </xf>
    <xf numFmtId="0" fontId="58" fillId="25" borderId="161" xfId="50" applyFont="1" applyBorder="1" applyAlignment="1">
      <alignment horizontal="center"/>
      <protection/>
    </xf>
    <xf numFmtId="0" fontId="58" fillId="25" borderId="162" xfId="0" applyNumberFormat="1" applyFont="1" applyFill="1" applyBorder="1" applyAlignment="1" applyProtection="1">
      <alignment horizontal="center" vertical="center"/>
      <protection locked="0"/>
    </xf>
    <xf numFmtId="0" fontId="58" fillId="25" borderId="0" xfId="0" applyNumberFormat="1" applyFont="1" applyFill="1" applyBorder="1" applyAlignment="1" applyProtection="1">
      <alignment vertical="center"/>
      <protection/>
    </xf>
    <xf numFmtId="0" fontId="58" fillId="25" borderId="160" xfId="0" applyNumberFormat="1" applyFont="1" applyFill="1" applyBorder="1" applyAlignment="1" applyProtection="1">
      <alignment horizontal="center" vertical="center"/>
      <protection locked="0"/>
    </xf>
    <xf numFmtId="0" fontId="54" fillId="25" borderId="163" xfId="50" applyFont="1" applyBorder="1" applyAlignment="1">
      <alignment horizontal="center"/>
      <protection/>
    </xf>
    <xf numFmtId="0" fontId="61" fillId="25" borderId="164" xfId="0" applyFont="1" applyFill="1" applyBorder="1" applyAlignment="1" applyProtection="1">
      <alignment horizontal="left" indent="1"/>
      <protection locked="0"/>
    </xf>
    <xf numFmtId="0" fontId="60" fillId="25" borderId="165" xfId="50" applyNumberFormat="1" applyFont="1" applyBorder="1" applyAlignment="1">
      <alignment horizontal="center" vertical="center"/>
      <protection/>
    </xf>
    <xf numFmtId="0" fontId="60" fillId="36" borderId="166" xfId="0" applyNumberFormat="1" applyFont="1" applyFill="1" applyBorder="1" applyAlignment="1">
      <alignment horizontal="center" vertical="center"/>
    </xf>
    <xf numFmtId="0" fontId="60" fillId="42" borderId="167" xfId="0" applyNumberFormat="1" applyFont="1" applyFill="1" applyBorder="1" applyAlignment="1">
      <alignment horizontal="center" vertical="center"/>
    </xf>
    <xf numFmtId="0" fontId="60" fillId="42" borderId="168" xfId="0" applyNumberFormat="1" applyFont="1" applyFill="1" applyBorder="1" applyAlignment="1">
      <alignment horizontal="center" vertical="center"/>
    </xf>
    <xf numFmtId="0" fontId="60" fillId="36" borderId="169" xfId="0" applyNumberFormat="1" applyFont="1" applyFill="1" applyBorder="1" applyAlignment="1">
      <alignment horizontal="center" vertical="center"/>
    </xf>
    <xf numFmtId="0" fontId="60" fillId="25" borderId="167" xfId="50" applyNumberFormat="1" applyFont="1" applyBorder="1" applyAlignment="1">
      <alignment horizontal="center" vertical="center"/>
      <protection/>
    </xf>
    <xf numFmtId="0" fontId="60" fillId="36" borderId="170" xfId="0" applyNumberFormat="1" applyFont="1" applyFill="1" applyBorder="1" applyAlignment="1">
      <alignment horizontal="center" vertical="center"/>
    </xf>
    <xf numFmtId="0" fontId="61" fillId="25" borderId="165" xfId="50" applyNumberFormat="1" applyFont="1" applyBorder="1" applyAlignment="1">
      <alignment horizontal="right" vertical="center"/>
      <protection/>
    </xf>
    <xf numFmtId="0" fontId="61" fillId="25" borderId="165" xfId="50" applyNumberFormat="1" applyFont="1" applyBorder="1" applyAlignment="1">
      <alignment horizontal="center" vertical="center"/>
      <protection/>
    </xf>
    <xf numFmtId="0" fontId="61" fillId="25" borderId="168" xfId="50" applyNumberFormat="1" applyFont="1" applyBorder="1" applyAlignment="1">
      <alignment horizontal="left" vertical="center"/>
      <protection/>
    </xf>
    <xf numFmtId="0" fontId="61" fillId="25" borderId="171" xfId="50" applyNumberFormat="1" applyFont="1" applyBorder="1" applyAlignment="1">
      <alignment horizontal="center" vertical="center"/>
      <protection/>
    </xf>
    <xf numFmtId="0" fontId="61" fillId="25" borderId="172" xfId="50" applyNumberFormat="1" applyFont="1" applyBorder="1" applyAlignment="1" applyProtection="1">
      <alignment horizontal="center" vertical="center"/>
      <protection locked="0"/>
    </xf>
    <xf numFmtId="0" fontId="60" fillId="36" borderId="173" xfId="0" applyNumberFormat="1" applyFont="1" applyFill="1" applyBorder="1" applyAlignment="1">
      <alignment horizontal="center" vertical="center"/>
    </xf>
    <xf numFmtId="0" fontId="60" fillId="42" borderId="165" xfId="0" applyNumberFormat="1" applyFont="1" applyFill="1" applyBorder="1" applyAlignment="1">
      <alignment horizontal="center" vertical="center"/>
    </xf>
    <xf numFmtId="0" fontId="54" fillId="25" borderId="174" xfId="50" applyFont="1" applyBorder="1" applyAlignment="1">
      <alignment horizontal="center"/>
      <protection/>
    </xf>
    <xf numFmtId="0" fontId="61" fillId="25" borderId="175" xfId="0" applyFont="1" applyFill="1" applyBorder="1" applyAlignment="1" applyProtection="1">
      <alignment horizontal="left" indent="1"/>
      <protection locked="0"/>
    </xf>
    <xf numFmtId="0" fontId="60" fillId="25" borderId="176" xfId="50" applyNumberFormat="1" applyFont="1" applyBorder="1" applyAlignment="1">
      <alignment horizontal="center" vertical="center"/>
      <protection/>
    </xf>
    <xf numFmtId="0" fontId="60" fillId="36" borderId="177" xfId="0" applyNumberFormat="1" applyFont="1" applyFill="1" applyBorder="1" applyAlignment="1">
      <alignment horizontal="center" vertical="center"/>
    </xf>
    <xf numFmtId="0" fontId="60" fillId="25" borderId="178" xfId="50" applyNumberFormat="1" applyFont="1" applyBorder="1" applyAlignment="1">
      <alignment horizontal="center" vertical="center"/>
      <protection/>
    </xf>
    <xf numFmtId="0" fontId="60" fillId="36" borderId="179" xfId="0" applyNumberFormat="1" applyFont="1" applyFill="1" applyBorder="1" applyAlignment="1">
      <alignment horizontal="center" vertical="center"/>
    </xf>
    <xf numFmtId="0" fontId="60" fillId="36" borderId="180" xfId="0" applyNumberFormat="1" applyFont="1" applyFill="1" applyBorder="1" applyAlignment="1">
      <alignment horizontal="center" vertical="center"/>
    </xf>
    <xf numFmtId="0" fontId="60" fillId="42" borderId="178" xfId="50" applyNumberFormat="1" applyFont="1" applyFill="1" applyBorder="1" applyAlignment="1">
      <alignment horizontal="center"/>
      <protection/>
    </xf>
    <xf numFmtId="0" fontId="60" fillId="42" borderId="175" xfId="50" applyNumberFormat="1" applyFont="1" applyFill="1" applyBorder="1" applyAlignment="1">
      <alignment horizontal="center"/>
      <protection/>
    </xf>
    <xf numFmtId="0" fontId="61" fillId="25" borderId="176" xfId="50" applyNumberFormat="1" applyFont="1" applyBorder="1" applyAlignment="1">
      <alignment horizontal="right" vertical="center"/>
      <protection/>
    </xf>
    <xf numFmtId="0" fontId="61" fillId="25" borderId="176" xfId="50" applyNumberFormat="1" applyFont="1" applyBorder="1" applyAlignment="1">
      <alignment horizontal="center"/>
      <protection/>
    </xf>
    <xf numFmtId="0" fontId="61" fillId="25" borderId="181" xfId="50" applyNumberFormat="1" applyFont="1" applyBorder="1" applyAlignment="1">
      <alignment horizontal="left" vertical="center"/>
      <protection/>
    </xf>
    <xf numFmtId="0" fontId="61" fillId="25" borderId="182" xfId="50" applyNumberFormat="1" applyFont="1" applyBorder="1" applyAlignment="1">
      <alignment horizontal="center" vertical="center"/>
      <protection/>
    </xf>
    <xf numFmtId="0" fontId="61" fillId="25" borderId="183" xfId="50" applyNumberFormat="1" applyFont="1" applyBorder="1" applyAlignment="1" applyProtection="1">
      <alignment horizontal="center"/>
      <protection locked="0"/>
    </xf>
    <xf numFmtId="49" fontId="54" fillId="9" borderId="0" xfId="0" applyNumberFormat="1" applyFont="1" applyFill="1" applyBorder="1" applyAlignment="1">
      <alignment horizontal="center"/>
    </xf>
    <xf numFmtId="0" fontId="54" fillId="9" borderId="184" xfId="0" applyFont="1" applyFill="1" applyBorder="1" applyAlignment="1">
      <alignment/>
    </xf>
    <xf numFmtId="49" fontId="54" fillId="9" borderId="0" xfId="0" applyNumberFormat="1" applyFont="1" applyFill="1" applyBorder="1" applyAlignment="1">
      <alignment horizontal="center" vertical="center"/>
    </xf>
    <xf numFmtId="49" fontId="54" fillId="9" borderId="0" xfId="0" applyNumberFormat="1" applyFont="1" applyFill="1" applyAlignment="1">
      <alignment horizontal="center" vertical="center"/>
    </xf>
    <xf numFmtId="0" fontId="54" fillId="9" borderId="162" xfId="0" applyFont="1" applyFill="1" applyBorder="1" applyAlignment="1">
      <alignment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0" fontId="62" fillId="25" borderId="151" xfId="50" applyFont="1" applyBorder="1" applyAlignment="1">
      <alignment horizontal="center" vertical="top"/>
      <protection/>
    </xf>
    <xf numFmtId="0" fontId="62" fillId="25" borderId="150" xfId="50" applyFont="1" applyBorder="1" applyAlignment="1">
      <alignment horizontal="left" vertical="top"/>
      <protection/>
    </xf>
    <xf numFmtId="0" fontId="62" fillId="25" borderId="150" xfId="50" applyFont="1" applyBorder="1" applyAlignment="1">
      <alignment horizontal="center" vertical="center"/>
      <protection/>
    </xf>
    <xf numFmtId="0" fontId="63" fillId="25" borderId="150" xfId="50" applyFont="1" applyBorder="1" applyAlignment="1">
      <alignment horizontal="center" vertical="center"/>
      <protection/>
    </xf>
    <xf numFmtId="0" fontId="63" fillId="25" borderId="150" xfId="50" applyFont="1" applyBorder="1" applyAlignment="1">
      <alignment horizontal="left" vertical="center"/>
      <protection/>
    </xf>
    <xf numFmtId="0" fontId="0" fillId="25" borderId="150" xfId="50" applyFont="1" applyBorder="1" applyAlignment="1">
      <alignment/>
      <protection/>
    </xf>
    <xf numFmtId="0" fontId="49" fillId="25" borderId="150" xfId="50" applyFont="1" applyBorder="1" applyAlignment="1">
      <alignment horizontal="center"/>
      <protection/>
    </xf>
    <xf numFmtId="0" fontId="49" fillId="25" borderId="150" xfId="50" applyFont="1" applyBorder="1" applyAlignment="1">
      <alignment horizontal="left"/>
      <protection/>
    </xf>
    <xf numFmtId="0" fontId="49" fillId="25" borderId="149" xfId="50" applyFont="1" applyBorder="1" applyAlignment="1">
      <alignment/>
      <protection/>
    </xf>
    <xf numFmtId="0" fontId="60" fillId="25" borderId="24" xfId="50" applyFont="1" applyBorder="1" applyAlignment="1">
      <alignment horizontal="center" vertical="center"/>
      <protection/>
    </xf>
    <xf numFmtId="0" fontId="54" fillId="25" borderId="185" xfId="50" applyFont="1" applyBorder="1" applyAlignment="1">
      <alignment horizontal="center"/>
      <protection/>
    </xf>
    <xf numFmtId="0" fontId="61" fillId="25" borderId="186" xfId="50" applyFont="1" applyBorder="1" applyAlignment="1">
      <alignment horizontal="left" indent="1"/>
      <protection/>
    </xf>
    <xf numFmtId="0" fontId="61" fillId="25" borderId="186" xfId="50" applyFont="1" applyBorder="1" applyAlignment="1">
      <alignment horizontal="left" vertical="center" indent="1"/>
      <protection/>
    </xf>
    <xf numFmtId="0" fontId="61" fillId="25" borderId="187" xfId="50" applyNumberFormat="1" applyFont="1" applyBorder="1" applyAlignment="1">
      <alignment horizontal="center" vertical="center"/>
      <protection/>
    </xf>
    <xf numFmtId="0" fontId="61" fillId="25" borderId="188" xfId="50" applyNumberFormat="1" applyFont="1" applyBorder="1" applyAlignment="1" applyProtection="1">
      <alignment horizontal="center" vertical="center"/>
      <protection locked="0"/>
    </xf>
    <xf numFmtId="0" fontId="61" fillId="25" borderId="189" xfId="50" applyNumberFormat="1" applyFont="1" applyBorder="1" applyAlignment="1">
      <alignment horizontal="center" vertical="center"/>
      <protection/>
    </xf>
    <xf numFmtId="0" fontId="61" fillId="25" borderId="190" xfId="50" applyNumberFormat="1" applyFont="1" applyBorder="1" applyAlignment="1" applyProtection="1">
      <alignment horizontal="center" vertical="center"/>
      <protection locked="0"/>
    </xf>
    <xf numFmtId="0" fontId="61" fillId="25" borderId="191" xfId="50" applyNumberFormat="1" applyFont="1" applyBorder="1" applyAlignment="1" applyProtection="1">
      <alignment horizontal="center" vertical="center"/>
      <protection locked="0"/>
    </xf>
    <xf numFmtId="0" fontId="54" fillId="25" borderId="192" xfId="50" applyNumberFormat="1" applyFont="1" applyBorder="1" applyAlignment="1">
      <alignment horizontal="center" vertical="center"/>
      <protection/>
    </xf>
    <xf numFmtId="0" fontId="54" fillId="25" borderId="193" xfId="50" applyNumberFormat="1" applyFont="1" applyBorder="1" applyAlignment="1">
      <alignment horizontal="center" vertical="center"/>
      <protection/>
    </xf>
    <xf numFmtId="0" fontId="54" fillId="25" borderId="194" xfId="50" applyNumberFormat="1" applyFont="1" applyBorder="1" applyAlignment="1">
      <alignment horizontal="center" vertical="center"/>
      <protection/>
    </xf>
    <xf numFmtId="0" fontId="59" fillId="25" borderId="195" xfId="50" applyNumberFormat="1" applyFont="1" applyBorder="1" applyAlignment="1">
      <alignment horizontal="center" vertical="center"/>
      <protection/>
    </xf>
    <xf numFmtId="0" fontId="59" fillId="25" borderId="192" xfId="50" applyNumberFormat="1" applyFont="1" applyBorder="1" applyAlignment="1">
      <alignment horizontal="center" vertical="center"/>
      <protection/>
    </xf>
    <xf numFmtId="0" fontId="59" fillId="25" borderId="193" xfId="50" applyNumberFormat="1" applyFont="1" applyBorder="1" applyAlignment="1">
      <alignment horizontal="center" vertical="center"/>
      <protection/>
    </xf>
    <xf numFmtId="0" fontId="54" fillId="25" borderId="196" xfId="50" applyNumberFormat="1" applyFont="1" applyBorder="1" applyAlignment="1">
      <alignment horizontal="center" vertical="center"/>
      <protection/>
    </xf>
    <xf numFmtId="0" fontId="54" fillId="25" borderId="197" xfId="50" applyNumberFormat="1" applyFont="1" applyBorder="1" applyAlignment="1">
      <alignment horizontal="center" vertical="center"/>
      <protection/>
    </xf>
    <xf numFmtId="0" fontId="54" fillId="25" borderId="198" xfId="50" applyNumberFormat="1" applyFont="1" applyBorder="1" applyAlignment="1">
      <alignment horizontal="center" vertical="center"/>
      <protection/>
    </xf>
    <xf numFmtId="0" fontId="54" fillId="25" borderId="146" xfId="50" applyNumberFormat="1" applyFont="1" applyBorder="1" applyAlignment="1">
      <alignment horizontal="center" vertical="center"/>
      <protection/>
    </xf>
    <xf numFmtId="0" fontId="59" fillId="25" borderId="196" xfId="50" applyNumberFormat="1" applyFont="1" applyBorder="1" applyAlignment="1">
      <alignment horizontal="center" vertical="center"/>
      <protection/>
    </xf>
    <xf numFmtId="0" fontId="59" fillId="25" borderId="198" xfId="50" applyNumberFormat="1" applyFont="1" applyBorder="1" applyAlignment="1">
      <alignment horizontal="center" vertical="center"/>
      <protection/>
    </xf>
    <xf numFmtId="0" fontId="54" fillId="25" borderId="199" xfId="50" applyFont="1" applyBorder="1" applyAlignment="1">
      <alignment horizontal="center" vertical="center"/>
      <protection/>
    </xf>
    <xf numFmtId="0" fontId="54" fillId="25" borderId="200" xfId="50" applyFont="1" applyBorder="1" applyAlignment="1">
      <alignment horizontal="center" vertical="center"/>
      <protection/>
    </xf>
    <xf numFmtId="0" fontId="54" fillId="25" borderId="201" xfId="50" applyFont="1" applyBorder="1" applyAlignment="1">
      <alignment horizontal="center" vertical="center"/>
      <protection/>
    </xf>
    <xf numFmtId="0" fontId="54" fillId="25" borderId="140" xfId="50" applyFont="1" applyBorder="1" applyAlignment="1">
      <alignment horizontal="center" vertical="center"/>
      <protection/>
    </xf>
    <xf numFmtId="0" fontId="59" fillId="25" borderId="199" xfId="50" applyFont="1" applyBorder="1" applyAlignment="1">
      <alignment horizontal="center" vertical="center"/>
      <protection/>
    </xf>
    <xf numFmtId="0" fontId="54" fillId="25" borderId="202" xfId="0" applyNumberFormat="1" applyFont="1" applyFill="1" applyBorder="1" applyAlignment="1">
      <alignment horizontal="center" vertical="center"/>
    </xf>
    <xf numFmtId="0" fontId="54" fillId="25" borderId="203" xfId="0" applyNumberFormat="1" applyFont="1" applyFill="1" applyBorder="1" applyAlignment="1">
      <alignment horizontal="center" vertical="center"/>
    </xf>
    <xf numFmtId="0" fontId="54" fillId="25" borderId="204" xfId="0" applyNumberFormat="1" applyFont="1" applyFill="1" applyBorder="1" applyAlignment="1">
      <alignment horizontal="center" vertical="center"/>
    </xf>
    <xf numFmtId="0" fontId="54" fillId="25" borderId="205" xfId="0" applyNumberFormat="1" applyFont="1" applyFill="1" applyBorder="1" applyAlignment="1">
      <alignment horizontal="center" vertical="center"/>
    </xf>
    <xf numFmtId="0" fontId="59" fillId="25" borderId="206" xfId="50" applyNumberFormat="1" applyFont="1" applyBorder="1" applyAlignment="1">
      <alignment horizontal="center" vertical="center"/>
      <protection/>
    </xf>
    <xf numFmtId="0" fontId="59" fillId="25" borderId="207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8</xdr:col>
      <xdr:colOff>314325</xdr:colOff>
      <xdr:row>0</xdr:row>
      <xdr:rowOff>133350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47529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4</xdr:row>
      <xdr:rowOff>38100</xdr:rowOff>
    </xdr:from>
    <xdr:ext cx="5486400" cy="714375"/>
    <xdr:sp>
      <xdr:nvSpPr>
        <xdr:cNvPr id="1" name="Obdélník 3"/>
        <xdr:cNvSpPr>
          <a:spLocks/>
        </xdr:cNvSpPr>
      </xdr:nvSpPr>
      <xdr:spPr>
        <a:xfrm>
          <a:off x="2276475" y="80010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47625</xdr:colOff>
      <xdr:row>0</xdr:row>
      <xdr:rowOff>114300</xdr:rowOff>
    </xdr:from>
    <xdr:ext cx="5019675" cy="533400"/>
    <xdr:sp>
      <xdr:nvSpPr>
        <xdr:cNvPr id="3" name="Obdélník 6"/>
        <xdr:cNvSpPr>
          <a:spLocks/>
        </xdr:cNvSpPr>
      </xdr:nvSpPr>
      <xdr:spPr>
        <a:xfrm>
          <a:off x="5000625" y="114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62400" cy="714375"/>
    <xdr:sp>
      <xdr:nvSpPr>
        <xdr:cNvPr id="4" name="Obdélník 3"/>
        <xdr:cNvSpPr>
          <a:spLocks/>
        </xdr:cNvSpPr>
      </xdr:nvSpPr>
      <xdr:spPr>
        <a:xfrm>
          <a:off x="3743325" y="819150"/>
          <a:ext cx="3962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95950" cy="723900"/>
    <xdr:sp>
      <xdr:nvSpPr>
        <xdr:cNvPr id="5" name="Obdélník 4"/>
        <xdr:cNvSpPr>
          <a:spLocks/>
        </xdr:cNvSpPr>
      </xdr:nvSpPr>
      <xdr:spPr>
        <a:xfrm>
          <a:off x="285750" y="0"/>
          <a:ext cx="5695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6" name="Obdélník 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62375" cy="714375"/>
    <xdr:sp>
      <xdr:nvSpPr>
        <xdr:cNvPr id="7" name="Obdélník 9"/>
        <xdr:cNvSpPr>
          <a:spLocks/>
        </xdr:cNvSpPr>
      </xdr:nvSpPr>
      <xdr:spPr>
        <a:xfrm>
          <a:off x="3305175" y="790575"/>
          <a:ext cx="3762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95950" cy="723900"/>
    <xdr:sp>
      <xdr:nvSpPr>
        <xdr:cNvPr id="8" name="Obdélník 9"/>
        <xdr:cNvSpPr>
          <a:spLocks/>
        </xdr:cNvSpPr>
      </xdr:nvSpPr>
      <xdr:spPr>
        <a:xfrm>
          <a:off x="285750" y="0"/>
          <a:ext cx="5695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95950" cy="723900"/>
    <xdr:sp>
      <xdr:nvSpPr>
        <xdr:cNvPr id="9" name="Obdélník 18"/>
        <xdr:cNvSpPr>
          <a:spLocks/>
        </xdr:cNvSpPr>
      </xdr:nvSpPr>
      <xdr:spPr>
        <a:xfrm>
          <a:off x="285750" y="0"/>
          <a:ext cx="5695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3581400" cy="533400"/>
    <xdr:sp>
      <xdr:nvSpPr>
        <xdr:cNvPr id="10" name="Obdélník 19"/>
        <xdr:cNvSpPr>
          <a:spLocks/>
        </xdr:cNvSpPr>
      </xdr:nvSpPr>
      <xdr:spPr>
        <a:xfrm>
          <a:off x="5553075" y="114300"/>
          <a:ext cx="3581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66675</xdr:colOff>
      <xdr:row>2</xdr:row>
      <xdr:rowOff>19050</xdr:rowOff>
    </xdr:from>
    <xdr:to>
      <xdr:col>23</xdr:col>
      <xdr:colOff>38100</xdr:colOff>
      <xdr:row>7</xdr:row>
      <xdr:rowOff>190500</xdr:rowOff>
    </xdr:to>
    <xdr:pic>
      <xdr:nvPicPr>
        <xdr:cNvPr id="1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400050"/>
          <a:ext cx="2085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0</xdr:row>
      <xdr:rowOff>142875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391150" y="1428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9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21" name="Obdélník 24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22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3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4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5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26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7" name="Obdélník 28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28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9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30" name="Obdélník 31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3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35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36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37" name="Obdélník 39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38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39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0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41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42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44" name="Obdélník 47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4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4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48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819150</xdr:colOff>
      <xdr:row>7</xdr:row>
      <xdr:rowOff>238125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1114425" y="157162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3" name="Obdélník 15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18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46386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5. kolo</a:t>
          </a:r>
        </a:p>
      </xdr:txBody>
    </xdr:sp>
    <xdr:clientData/>
  </xdr:oneCellAnchor>
  <xdr:oneCellAnchor>
    <xdr:from>
      <xdr:col>3</xdr:col>
      <xdr:colOff>1104900</xdr:colOff>
      <xdr:row>71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3095625" y="2161222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20002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43624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4</xdr:col>
      <xdr:colOff>523875</xdr:colOff>
      <xdr:row>50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3629025" y="158210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3</xdr:col>
      <xdr:colOff>647700</xdr:colOff>
      <xdr:row>45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2638425" y="1504950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3</xdr:col>
      <xdr:colOff>733425</xdr:colOff>
      <xdr:row>48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2724150" y="1545907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165" customFormat="1" ht="15">
      <c r="M1" s="220"/>
      <c r="N1" s="220"/>
      <c r="O1" s="220"/>
      <c r="P1" s="221"/>
      <c r="Q1" s="221"/>
      <c r="R1" s="221"/>
      <c r="S1" s="222"/>
      <c r="T1" s="220"/>
      <c r="U1" s="220"/>
      <c r="V1" s="220"/>
    </row>
    <row r="2" spans="3:22" s="165" customFormat="1" ht="15">
      <c r="C2" s="223"/>
      <c r="D2" s="223"/>
      <c r="M2" s="220"/>
      <c r="N2" s="220"/>
      <c r="O2" s="220"/>
      <c r="P2" s="221"/>
      <c r="Q2" s="221"/>
      <c r="R2" s="221"/>
      <c r="S2" s="222"/>
      <c r="T2" s="220"/>
      <c r="U2" s="220"/>
      <c r="V2" s="220"/>
    </row>
    <row r="3" spans="2:22" s="165" customFormat="1" ht="15">
      <c r="B3" s="223"/>
      <c r="C3" s="223"/>
      <c r="D3" s="223"/>
      <c r="M3" s="220"/>
      <c r="N3" s="220"/>
      <c r="O3" s="220"/>
      <c r="P3" s="221"/>
      <c r="Q3" s="221"/>
      <c r="R3" s="221"/>
      <c r="S3" s="222"/>
      <c r="T3" s="220"/>
      <c r="U3" s="220"/>
      <c r="V3" s="220"/>
    </row>
    <row r="4" spans="3:22" s="165" customFormat="1" ht="15">
      <c r="C4" s="223"/>
      <c r="D4" s="223"/>
      <c r="M4" s="220"/>
      <c r="N4" s="220"/>
      <c r="O4" s="220"/>
      <c r="P4" s="221"/>
      <c r="Q4" s="221"/>
      <c r="R4" s="221"/>
      <c r="S4" s="222"/>
      <c r="T4" s="220"/>
      <c r="U4" s="220"/>
      <c r="V4" s="220"/>
    </row>
    <row r="5" spans="13:22" s="165" customFormat="1" ht="15">
      <c r="M5" s="220"/>
      <c r="N5" s="220"/>
      <c r="O5" s="220"/>
      <c r="P5" s="221"/>
      <c r="Q5" s="221"/>
      <c r="R5" s="221"/>
      <c r="S5" s="222"/>
      <c r="T5" s="220"/>
      <c r="U5" s="220"/>
      <c r="V5" s="220"/>
    </row>
    <row r="6" spans="13:22" s="165" customFormat="1" ht="15">
      <c r="M6" s="220"/>
      <c r="N6" s="220"/>
      <c r="O6" s="220"/>
      <c r="P6" s="221"/>
      <c r="Q6" s="221"/>
      <c r="R6" s="221"/>
      <c r="S6" s="222"/>
      <c r="T6" s="220"/>
      <c r="U6" s="220"/>
      <c r="V6" s="220"/>
    </row>
    <row r="7" spans="13:22" s="165" customFormat="1" ht="15">
      <c r="M7" s="220"/>
      <c r="N7" s="220"/>
      <c r="O7" s="220"/>
      <c r="P7" s="221"/>
      <c r="Q7" s="221"/>
      <c r="R7" s="221"/>
      <c r="S7" s="222"/>
      <c r="T7" s="220"/>
      <c r="U7" s="220"/>
      <c r="V7" s="220"/>
    </row>
    <row r="8" spans="13:22" s="165" customFormat="1" ht="36" customHeight="1">
      <c r="M8" s="220"/>
      <c r="N8" s="220"/>
      <c r="O8" s="220"/>
      <c r="P8" s="221"/>
      <c r="Q8" s="221"/>
      <c r="R8" s="221"/>
      <c r="S8" s="222"/>
      <c r="T8" s="220"/>
      <c r="U8" s="220"/>
      <c r="V8" s="220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74">
        <v>1</v>
      </c>
      <c r="D11" s="375"/>
      <c r="E11" s="374">
        <v>2</v>
      </c>
      <c r="F11" s="375"/>
      <c r="G11" s="374">
        <v>3</v>
      </c>
      <c r="H11" s="375"/>
      <c r="I11" s="374">
        <v>4</v>
      </c>
      <c r="J11" s="376"/>
      <c r="K11" s="377" t="s">
        <v>27</v>
      </c>
      <c r="L11" s="378"/>
      <c r="M11" s="379"/>
      <c r="N11" s="20" t="s">
        <v>1</v>
      </c>
      <c r="O11" s="21" t="s">
        <v>0</v>
      </c>
      <c r="P11" s="5"/>
      <c r="Q11" s="22" t="s">
        <v>5</v>
      </c>
      <c r="R11" s="23" t="str">
        <f>B12</f>
        <v>Ruman Milan</v>
      </c>
      <c r="S11" s="24" t="s">
        <v>14</v>
      </c>
      <c r="T11" s="25" t="str">
        <f>B13</f>
        <v>Saňák Adam</v>
      </c>
      <c r="U11" s="17">
        <v>2</v>
      </c>
      <c r="V11" s="19" t="s">
        <v>21</v>
      </c>
      <c r="W11" s="18">
        <v>3</v>
      </c>
    </row>
    <row r="12" spans="1:23" ht="24" customHeight="1" thickBot="1" thickTop="1">
      <c r="A12" s="133">
        <v>1</v>
      </c>
      <c r="B12" s="152" t="s">
        <v>29</v>
      </c>
      <c r="C12" s="134"/>
      <c r="D12" s="135"/>
      <c r="E12" s="141" t="str">
        <f>U11&amp;":"&amp;W11</f>
        <v>2:3</v>
      </c>
      <c r="F12" s="147">
        <f>VLOOKUP(E12,G28:H37,2,0)</f>
        <v>2</v>
      </c>
      <c r="G12" s="141" t="str">
        <f>U14&amp;":"&amp;W14</f>
        <v>1:3</v>
      </c>
      <c r="H12" s="147">
        <f>VLOOKUP(G12,G28:H37,2,0)</f>
        <v>1</v>
      </c>
      <c r="I12" s="141" t="str">
        <f>W16&amp;":"&amp;U16</f>
        <v>3:2</v>
      </c>
      <c r="J12" s="156">
        <f>VLOOKUP(I12,G28:H37,2,0)</f>
        <v>5</v>
      </c>
      <c r="K12" s="136">
        <f>VLOOKUP(E12,$G$28:$J$37,3,0)+VLOOKUP(G12,$G$28:$J$37,3,0)+VLOOKUP(I12,$G$28:$J$37,3,0)</f>
        <v>6</v>
      </c>
      <c r="L12" s="137" t="s">
        <v>21</v>
      </c>
      <c r="M12" s="138">
        <f>VLOOKUP(E12,$G$28:$J$37,4,0)+VLOOKUP(G12,$G$28:$J$37,4,0)+VLOOKUP(I12,$G$28:$J$37,4,0)</f>
        <v>8</v>
      </c>
      <c r="N12" s="139">
        <f>SUM(J12,H12,F12)</f>
        <v>8</v>
      </c>
      <c r="O12" s="140" t="s">
        <v>65</v>
      </c>
      <c r="P12" s="9"/>
      <c r="Q12" s="22" t="s">
        <v>6</v>
      </c>
      <c r="R12" s="23" t="str">
        <f>B14</f>
        <v>Überall Roman</v>
      </c>
      <c r="S12" s="24" t="s">
        <v>14</v>
      </c>
      <c r="T12" s="25" t="str">
        <f>B15</f>
        <v>Münster Jaromír</v>
      </c>
      <c r="U12" s="17">
        <v>3</v>
      </c>
      <c r="V12" s="19" t="s">
        <v>21</v>
      </c>
      <c r="W12" s="18">
        <v>0</v>
      </c>
    </row>
    <row r="13" spans="1:23" ht="24" customHeight="1" thickBot="1">
      <c r="A13" s="130">
        <v>2</v>
      </c>
      <c r="B13" s="153" t="s">
        <v>25</v>
      </c>
      <c r="C13" s="45" t="str">
        <f>W11&amp;":"&amp;U11</f>
        <v>3:2</v>
      </c>
      <c r="D13" s="143">
        <f>VLOOKUP(C13,G28:H37,2,0)</f>
        <v>5</v>
      </c>
      <c r="E13" s="142"/>
      <c r="F13" s="131"/>
      <c r="G13" s="45" t="str">
        <f>U13&amp;":"&amp;W13</f>
        <v>3:1</v>
      </c>
      <c r="H13" s="150">
        <f>VLOOKUP(G13,G28:H37,2,0)</f>
        <v>6</v>
      </c>
      <c r="I13" s="45" t="str">
        <f>U15&amp;":"&amp;W15</f>
        <v>3:1</v>
      </c>
      <c r="J13" s="157">
        <f>VLOOKUP(I13,G28:H37,2,0)</f>
        <v>6</v>
      </c>
      <c r="K13" s="44">
        <f>VLOOKUP(C13,$G$28:$J$37,3,0)+VLOOKUP(G13,$G$28:$J$37,3,0)+VLOOKUP(I13,$G$28:$J$37,3,0)</f>
        <v>9</v>
      </c>
      <c r="L13" s="28" t="s">
        <v>21</v>
      </c>
      <c r="M13" s="120">
        <f>VLOOKUP(C13,$G$28:$J$37,4,0)+VLOOKUP(G13,$G$28:$J$37,4,0)+VLOOKUP(I13,$G$28:$J$37,4,0)</f>
        <v>4</v>
      </c>
      <c r="N13" s="121">
        <f>SUM(J13,H13,D13,B13)</f>
        <v>17</v>
      </c>
      <c r="O13" s="132" t="s">
        <v>62</v>
      </c>
      <c r="P13" s="9"/>
      <c r="Q13" s="22" t="s">
        <v>7</v>
      </c>
      <c r="R13" s="23" t="str">
        <f>B13</f>
        <v>Saňák Adam</v>
      </c>
      <c r="S13" s="24" t="s">
        <v>14</v>
      </c>
      <c r="T13" s="25" t="str">
        <f>B14</f>
        <v>Überall Roman</v>
      </c>
      <c r="U13" s="17">
        <v>3</v>
      </c>
      <c r="V13" s="19" t="s">
        <v>21</v>
      </c>
      <c r="W13" s="18">
        <v>1</v>
      </c>
    </row>
    <row r="14" spans="1:23" ht="24" customHeight="1" thickBot="1">
      <c r="A14" s="126">
        <v>3</v>
      </c>
      <c r="B14" s="154" t="s">
        <v>26</v>
      </c>
      <c r="C14" s="26" t="str">
        <f>W14&amp;":"&amp;U14</f>
        <v>3:1</v>
      </c>
      <c r="D14" s="144">
        <f>VLOOKUP(C14,G28:H37,2,0)</f>
        <v>6</v>
      </c>
      <c r="E14" s="26" t="str">
        <f>W13&amp;":"&amp;U13</f>
        <v>1:3</v>
      </c>
      <c r="F14" s="144">
        <f>VLOOKUP(E14,G28:H37,2,0)</f>
        <v>1</v>
      </c>
      <c r="G14" s="146"/>
      <c r="H14" s="27"/>
      <c r="I14" s="26" t="str">
        <f>U12&amp;":"&amp;W12</f>
        <v>3:0</v>
      </c>
      <c r="J14" s="158">
        <f>VLOOKUP(I14,G28:H37,2,0)</f>
        <v>7</v>
      </c>
      <c r="K14" s="127">
        <f>VLOOKUP(C14,$G$28:$J$37,3,0)+VLOOKUP(E14,$G$28:$J$37,3,0)+VLOOKUP(I14,$G$28:$J$37,3,0)</f>
        <v>7</v>
      </c>
      <c r="L14" s="30" t="s">
        <v>21</v>
      </c>
      <c r="M14" s="128">
        <f>VLOOKUP(C14,$G$28:$J$37,4,0)+VLOOKUP(E14,$G$28:$J$37,4,0)+VLOOKUP(I14,$G$28:$J$37,4,0)</f>
        <v>4</v>
      </c>
      <c r="N14" s="129">
        <f>SUM(J14,F14,D14,B14)</f>
        <v>14</v>
      </c>
      <c r="O14" s="29" t="s">
        <v>63</v>
      </c>
      <c r="P14" s="9"/>
      <c r="Q14" s="22" t="s">
        <v>2</v>
      </c>
      <c r="R14" s="23" t="str">
        <f>B12</f>
        <v>Ruman Milan</v>
      </c>
      <c r="S14" s="24" t="s">
        <v>14</v>
      </c>
      <c r="T14" s="25" t="str">
        <f>B14</f>
        <v>Überall Roman</v>
      </c>
      <c r="U14" s="17">
        <v>1</v>
      </c>
      <c r="V14" s="19" t="s">
        <v>21</v>
      </c>
      <c r="W14" s="18">
        <v>3</v>
      </c>
    </row>
    <row r="15" spans="1:23" ht="24" customHeight="1" thickBot="1">
      <c r="A15" s="122">
        <v>4</v>
      </c>
      <c r="B15" s="155" t="s">
        <v>44</v>
      </c>
      <c r="C15" s="123" t="str">
        <f>U16&amp;":"&amp;W16</f>
        <v>2:3</v>
      </c>
      <c r="D15" s="145">
        <f>VLOOKUP(C15,G28:H37,2,0)</f>
        <v>2</v>
      </c>
      <c r="E15" s="160" t="str">
        <f>W15&amp;":"&amp;U15</f>
        <v>1:3</v>
      </c>
      <c r="F15" s="148">
        <f>VLOOKUP(E15,G28:H37,2,0)</f>
        <v>1</v>
      </c>
      <c r="G15" s="123" t="str">
        <f>W12&amp;":"&amp;U12</f>
        <v>0:3</v>
      </c>
      <c r="H15" s="151">
        <f>VLOOKUP(G15,G28:H37,2,0)</f>
        <v>0</v>
      </c>
      <c r="I15" s="149"/>
      <c r="J15" s="159"/>
      <c r="K15" s="31">
        <f>VLOOKUP(C15,$G$28:$J$37,3,0)+VLOOKUP(E15,$G$28:$J$37,3,0)+VLOOKUP(G15,$G$28:$J$37,3,0)</f>
        <v>3</v>
      </c>
      <c r="L15" s="124" t="s">
        <v>21</v>
      </c>
      <c r="M15" s="32">
        <f>VLOOKUP(C15,$G$28:$J$37,4,0)+VLOOKUP(E15,$G$28:$J$37,4,0)+VLOOKUP(G15,$G$28:$J$37,4,0)</f>
        <v>9</v>
      </c>
      <c r="N15" s="33">
        <f>SUM(H15,F15,D15,B15)</f>
        <v>3</v>
      </c>
      <c r="O15" s="125" t="s">
        <v>64</v>
      </c>
      <c r="P15" s="14"/>
      <c r="Q15" s="22" t="s">
        <v>4</v>
      </c>
      <c r="R15" s="23" t="str">
        <f>B13</f>
        <v>Saňák Adam</v>
      </c>
      <c r="S15" s="24" t="s">
        <v>14</v>
      </c>
      <c r="T15" s="25" t="str">
        <f>B15</f>
        <v>Münster Jaromír</v>
      </c>
      <c r="U15" s="17">
        <v>3</v>
      </c>
      <c r="V15" s="19" t="s">
        <v>21</v>
      </c>
      <c r="W15" s="18">
        <v>1</v>
      </c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2" t="s">
        <v>3</v>
      </c>
      <c r="R16" s="23" t="str">
        <f>B15</f>
        <v>Münster Jaromír</v>
      </c>
      <c r="S16" s="24" t="s">
        <v>14</v>
      </c>
      <c r="T16" s="25" t="str">
        <f>B12</f>
        <v>Ruman Milan</v>
      </c>
      <c r="U16" s="17">
        <v>2</v>
      </c>
      <c r="V16" s="19" t="s">
        <v>21</v>
      </c>
      <c r="W16" s="18">
        <v>3</v>
      </c>
    </row>
    <row r="17" spans="1:16" ht="24" customHeight="1" thickBot="1">
      <c r="A17" s="8"/>
      <c r="B17" s="5"/>
      <c r="C17" s="34" t="s">
        <v>8</v>
      </c>
      <c r="D17" s="35" t="s">
        <v>9</v>
      </c>
      <c r="E17" s="36"/>
      <c r="F17" s="37" t="s">
        <v>10</v>
      </c>
      <c r="G17" s="38" t="s">
        <v>11</v>
      </c>
      <c r="H17" s="12"/>
      <c r="I17" s="39" t="s">
        <v>12</v>
      </c>
      <c r="J17" s="40" t="s">
        <v>13</v>
      </c>
      <c r="K17" s="41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2">
        <v>3</v>
      </c>
      <c r="J28" s="42">
        <v>0</v>
      </c>
    </row>
    <row r="29" spans="7:10" ht="15" hidden="1">
      <c r="G29" s="15" t="s">
        <v>18</v>
      </c>
      <c r="H29" s="4">
        <v>6</v>
      </c>
      <c r="I29" s="42">
        <v>3</v>
      </c>
      <c r="J29" s="42">
        <v>1</v>
      </c>
    </row>
    <row r="30" spans="7:10" ht="15" hidden="1">
      <c r="G30" s="15" t="s">
        <v>20</v>
      </c>
      <c r="H30" s="4">
        <v>5</v>
      </c>
      <c r="I30" s="42">
        <v>3</v>
      </c>
      <c r="J30" s="42">
        <v>2</v>
      </c>
    </row>
    <row r="31" spans="7:10" ht="15" hidden="1">
      <c r="G31" s="15" t="s">
        <v>22</v>
      </c>
      <c r="H31" s="4">
        <v>4</v>
      </c>
      <c r="I31" s="42">
        <v>3</v>
      </c>
      <c r="J31" s="42">
        <v>0</v>
      </c>
    </row>
    <row r="32" spans="7:10" ht="15" hidden="1">
      <c r="G32" s="15" t="s">
        <v>17</v>
      </c>
      <c r="H32" s="4">
        <v>2</v>
      </c>
      <c r="I32" s="42">
        <v>2</v>
      </c>
      <c r="J32" s="42">
        <v>3</v>
      </c>
    </row>
    <row r="33" spans="7:10" ht="15" hidden="1">
      <c r="G33" s="15" t="s">
        <v>19</v>
      </c>
      <c r="H33" s="4">
        <v>1</v>
      </c>
      <c r="I33" s="42">
        <v>1</v>
      </c>
      <c r="J33" s="42">
        <v>3</v>
      </c>
    </row>
    <row r="34" spans="7:10" ht="15" hidden="1">
      <c r="G34" s="15" t="s">
        <v>15</v>
      </c>
      <c r="H34" s="4">
        <v>0</v>
      </c>
      <c r="I34" s="42">
        <v>0</v>
      </c>
      <c r="J34" s="42">
        <v>3</v>
      </c>
    </row>
    <row r="35" spans="7:10" ht="15" hidden="1">
      <c r="G35" s="15" t="s">
        <v>23</v>
      </c>
      <c r="H35" s="4">
        <v>-3</v>
      </c>
      <c r="I35" s="42">
        <v>0</v>
      </c>
      <c r="J35" s="42">
        <v>3</v>
      </c>
    </row>
    <row r="36" spans="7:10" ht="15" hidden="1">
      <c r="G36" s="15" t="s">
        <v>24</v>
      </c>
      <c r="H36" s="4">
        <v>-3</v>
      </c>
      <c r="I36" s="42">
        <v>0</v>
      </c>
      <c r="J36" s="42">
        <v>0</v>
      </c>
    </row>
    <row r="37" spans="7:8" ht="15" hidden="1">
      <c r="G37" s="4" t="s">
        <v>21</v>
      </c>
      <c r="H37" s="16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="90" zoomScaleNormal="90" zoomScalePageLayoutView="0" workbookViewId="0" topLeftCell="A1">
      <selection activeCell="O16" sqref="O16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86" customFormat="1" ht="15">
      <c r="M1" s="287"/>
      <c r="N1" s="287"/>
      <c r="O1" s="287"/>
      <c r="P1" s="288"/>
      <c r="Q1" s="288"/>
      <c r="R1" s="288"/>
      <c r="S1" s="289"/>
      <c r="T1" s="287"/>
      <c r="U1" s="287"/>
      <c r="V1" s="287"/>
    </row>
    <row r="2" spans="3:22" s="286" customFormat="1" ht="15">
      <c r="C2" s="290"/>
      <c r="D2" s="290"/>
      <c r="M2" s="287"/>
      <c r="N2" s="287"/>
      <c r="O2" s="287"/>
      <c r="P2" s="288"/>
      <c r="Q2" s="288"/>
      <c r="R2" s="288"/>
      <c r="S2" s="289"/>
      <c r="T2" s="287"/>
      <c r="U2" s="287"/>
      <c r="V2" s="287"/>
    </row>
    <row r="3" spans="2:22" s="286" customFormat="1" ht="15">
      <c r="B3" s="290"/>
      <c r="C3" s="290"/>
      <c r="D3" s="290"/>
      <c r="M3" s="287"/>
      <c r="N3" s="287"/>
      <c r="O3" s="287"/>
      <c r="P3" s="288"/>
      <c r="Q3" s="288"/>
      <c r="R3" s="288"/>
      <c r="S3" s="289"/>
      <c r="T3" s="287"/>
      <c r="U3" s="287"/>
      <c r="V3" s="287"/>
    </row>
    <row r="4" spans="3:22" s="286" customFormat="1" ht="15">
      <c r="C4" s="290"/>
      <c r="D4" s="290"/>
      <c r="M4" s="287"/>
      <c r="N4" s="287"/>
      <c r="O4" s="287"/>
      <c r="P4" s="288"/>
      <c r="Q4" s="288"/>
      <c r="R4" s="288"/>
      <c r="S4" s="289"/>
      <c r="T4" s="287"/>
      <c r="U4" s="287"/>
      <c r="V4" s="287"/>
    </row>
    <row r="5" spans="13:22" s="286" customFormat="1" ht="15">
      <c r="M5" s="287"/>
      <c r="N5" s="287"/>
      <c r="O5" s="287"/>
      <c r="P5" s="288"/>
      <c r="Q5" s="288"/>
      <c r="R5" s="288"/>
      <c r="S5" s="289"/>
      <c r="T5" s="287"/>
      <c r="U5" s="287"/>
      <c r="V5" s="287"/>
    </row>
    <row r="6" spans="13:22" s="286" customFormat="1" ht="15">
      <c r="M6" s="287"/>
      <c r="N6" s="287"/>
      <c r="O6" s="287"/>
      <c r="P6" s="288"/>
      <c r="Q6" s="288"/>
      <c r="R6" s="288"/>
      <c r="S6" s="289"/>
      <c r="T6" s="287"/>
      <c r="U6" s="287"/>
      <c r="V6" s="287"/>
    </row>
    <row r="7" spans="13:22" s="286" customFormat="1" ht="15">
      <c r="M7" s="287"/>
      <c r="N7" s="287"/>
      <c r="O7" s="287"/>
      <c r="P7" s="288"/>
      <c r="Q7" s="288"/>
      <c r="R7" s="288"/>
      <c r="S7" s="289"/>
      <c r="T7" s="287"/>
      <c r="U7" s="287"/>
      <c r="V7" s="287"/>
    </row>
    <row r="8" spans="13:22" s="286" customFormat="1" ht="36" customHeight="1">
      <c r="M8" s="287"/>
      <c r="N8" s="287"/>
      <c r="O8" s="287"/>
      <c r="P8" s="288"/>
      <c r="Q8" s="288"/>
      <c r="R8" s="288"/>
      <c r="S8" s="289"/>
      <c r="T8" s="287"/>
      <c r="U8" s="287"/>
      <c r="V8" s="287"/>
    </row>
    <row r="9" spans="1:16" s="43" customFormat="1" ht="18" customHeight="1">
      <c r="A9" s="291"/>
      <c r="B9" s="291"/>
      <c r="C9" s="291"/>
      <c r="D9" s="291"/>
      <c r="E9" s="291"/>
      <c r="F9" s="291"/>
      <c r="H9" s="292"/>
      <c r="I9" s="293"/>
      <c r="J9" s="291"/>
      <c r="K9" s="291"/>
      <c r="L9" s="291"/>
      <c r="M9" s="291"/>
      <c r="N9" s="291"/>
      <c r="O9" s="291"/>
      <c r="P9" s="291"/>
    </row>
    <row r="10" spans="1:16" s="43" customFormat="1" ht="24" customHeight="1" thickBot="1">
      <c r="A10" s="291"/>
      <c r="B10" s="294"/>
      <c r="C10" s="291"/>
      <c r="D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1:50" ht="24" customHeight="1" thickBot="1">
      <c r="A11" s="295"/>
      <c r="B11" s="296"/>
      <c r="C11" s="380">
        <v>1</v>
      </c>
      <c r="D11" s="380"/>
      <c r="E11" s="381">
        <v>2</v>
      </c>
      <c r="F11" s="382"/>
      <c r="G11" s="380">
        <v>3</v>
      </c>
      <c r="H11" s="380"/>
      <c r="I11" s="381">
        <v>4</v>
      </c>
      <c r="J11" s="383"/>
      <c r="K11" s="384" t="s">
        <v>27</v>
      </c>
      <c r="L11" s="384"/>
      <c r="M11" s="385"/>
      <c r="N11" s="297" t="s">
        <v>1</v>
      </c>
      <c r="O11" s="298" t="s">
        <v>0</v>
      </c>
      <c r="P11" s="291"/>
      <c r="Q11" s="299" t="s">
        <v>5</v>
      </c>
      <c r="R11" s="300" t="str">
        <f>B12</f>
        <v>Maček Lukáš</v>
      </c>
      <c r="S11" s="300" t="s">
        <v>14</v>
      </c>
      <c r="T11" s="300" t="str">
        <f>B13</f>
        <v>Klimák Jan</v>
      </c>
      <c r="U11" s="301">
        <v>3</v>
      </c>
      <c r="V11" s="302" t="s">
        <v>21</v>
      </c>
      <c r="W11" s="303">
        <v>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</row>
    <row r="12" spans="1:50" ht="24" customHeight="1" thickBot="1" thickTop="1">
      <c r="A12" s="304">
        <v>1</v>
      </c>
      <c r="B12" s="305" t="s">
        <v>57</v>
      </c>
      <c r="C12" s="306"/>
      <c r="D12" s="306"/>
      <c r="E12" s="307" t="str">
        <f>U11&amp;":"&amp;W11</f>
        <v>3:1</v>
      </c>
      <c r="F12" s="308">
        <f>VLOOKUP(E12,G28:H37,2,0)</f>
        <v>6</v>
      </c>
      <c r="G12" s="45" t="str">
        <f>U14&amp;":"&amp;W14</f>
        <v>3:2</v>
      </c>
      <c r="H12" s="46">
        <f>VLOOKUP(G12,G28:H37,2,0)</f>
        <v>5</v>
      </c>
      <c r="I12" s="307" t="str">
        <f>W16&amp;":"&amp;U16</f>
        <v>3:1</v>
      </c>
      <c r="J12" s="309">
        <f>VLOOKUP(I12,G28:H37,2,0)</f>
        <v>6</v>
      </c>
      <c r="K12" s="44">
        <f>VLOOKUP(E12,$G$28:$J$37,3,0)+VLOOKUP(G12,$G$28:$J$37,3,0)+VLOOKUP(I12,$G$28:$J$37,3,0)</f>
        <v>9</v>
      </c>
      <c r="L12" s="28" t="s">
        <v>21</v>
      </c>
      <c r="M12" s="310">
        <f>VLOOKUP(E12,$G$28:$J$37,4,0)+VLOOKUP(G12,$G$28:$J$37,4,0)+VLOOKUP(I12,$G$28:$J$37,4,0)</f>
        <v>4</v>
      </c>
      <c r="N12" s="311">
        <f>SUM(J12,H12,F12)</f>
        <v>17</v>
      </c>
      <c r="O12" s="312" t="s">
        <v>62</v>
      </c>
      <c r="P12" s="313"/>
      <c r="Q12" s="314" t="s">
        <v>6</v>
      </c>
      <c r="R12" s="47" t="str">
        <f>B14</f>
        <v>Konečný Dan</v>
      </c>
      <c r="S12" s="47" t="s">
        <v>14</v>
      </c>
      <c r="T12" s="47" t="str">
        <f>B15</f>
        <v>Matula Martin</v>
      </c>
      <c r="U12" s="315">
        <v>3</v>
      </c>
      <c r="V12" s="316" t="s">
        <v>21</v>
      </c>
      <c r="W12" s="317">
        <v>1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</row>
    <row r="13" spans="1:50" ht="24" customHeight="1" thickBot="1">
      <c r="A13" s="318">
        <v>2</v>
      </c>
      <c r="B13" s="319" t="s">
        <v>58</v>
      </c>
      <c r="C13" s="320" t="str">
        <f>W11&amp;":"&amp;U11</f>
        <v>1:3</v>
      </c>
      <c r="D13" s="321">
        <f>VLOOKUP(C13,G28:H37,2,0)</f>
        <v>1</v>
      </c>
      <c r="E13" s="322"/>
      <c r="F13" s="323"/>
      <c r="G13" s="320" t="str">
        <f>U13&amp;":"&amp;W13</f>
        <v>1:3</v>
      </c>
      <c r="H13" s="324">
        <f>VLOOKUP(G13,G28:H37,2,0)</f>
        <v>1</v>
      </c>
      <c r="I13" s="325" t="str">
        <f>U15&amp;":"&amp;W15</f>
        <v>3:0</v>
      </c>
      <c r="J13" s="326">
        <f>VLOOKUP(I13,G28:H37,2,0)</f>
        <v>7</v>
      </c>
      <c r="K13" s="327">
        <f>VLOOKUP(C13,$G$28:$J$37,3,0)+VLOOKUP(G13,$G$28:$J$37,3,0)+VLOOKUP(I13,$G$28:$J$37,3,0)</f>
        <v>5</v>
      </c>
      <c r="L13" s="328" t="s">
        <v>21</v>
      </c>
      <c r="M13" s="329">
        <f>VLOOKUP(C13,$G$28:$J$37,4,0)+VLOOKUP(G13,$G$28:$J$37,4,0)+VLOOKUP(I13,$G$28:$J$37,4,0)</f>
        <v>6</v>
      </c>
      <c r="N13" s="330">
        <f>SUM(J13,H13,D13,B13)</f>
        <v>9</v>
      </c>
      <c r="O13" s="331" t="s">
        <v>65</v>
      </c>
      <c r="P13" s="313"/>
      <c r="Q13" s="299" t="s">
        <v>7</v>
      </c>
      <c r="R13" s="300" t="str">
        <f>B13</f>
        <v>Klimák Jan</v>
      </c>
      <c r="S13" s="300" t="s">
        <v>14</v>
      </c>
      <c r="T13" s="300" t="str">
        <f>B14</f>
        <v>Konečný Dan</v>
      </c>
      <c r="U13" s="301">
        <v>1</v>
      </c>
      <c r="V13" s="302" t="s">
        <v>21</v>
      </c>
      <c r="W13" s="303">
        <v>3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</row>
    <row r="14" spans="1:50" ht="24" customHeight="1" thickBot="1">
      <c r="A14" s="318">
        <v>3</v>
      </c>
      <c r="B14" s="319" t="s">
        <v>28</v>
      </c>
      <c r="C14" s="320" t="str">
        <f>W14&amp;":"&amp;U14</f>
        <v>2:3</v>
      </c>
      <c r="D14" s="321">
        <f>VLOOKUP(C14,G28:H37,2,0)</f>
        <v>2</v>
      </c>
      <c r="E14" s="325" t="str">
        <f>W13&amp;":"&amp;U13</f>
        <v>3:1</v>
      </c>
      <c r="F14" s="332">
        <f>VLOOKUP(E14,G28:H37,2,0)</f>
        <v>6</v>
      </c>
      <c r="G14" s="333"/>
      <c r="H14" s="333"/>
      <c r="I14" s="325" t="str">
        <f>U12&amp;":"&amp;W12</f>
        <v>3:1</v>
      </c>
      <c r="J14" s="326">
        <f>VLOOKUP(I14,G28:H37,2,0)</f>
        <v>6</v>
      </c>
      <c r="K14" s="327">
        <f>VLOOKUP(C14,$G$28:$J$37,3,0)+VLOOKUP(E14,$G$28:$J$37,3,0)+VLOOKUP(I14,$G$28:$J$37,3,0)</f>
        <v>8</v>
      </c>
      <c r="L14" s="328" t="s">
        <v>21</v>
      </c>
      <c r="M14" s="329">
        <f>VLOOKUP(C14,$G$28:$J$37,4,0)+VLOOKUP(E14,$G$28:$J$37,4,0)+VLOOKUP(I14,$G$28:$J$37,4,0)</f>
        <v>5</v>
      </c>
      <c r="N14" s="330">
        <f>SUM(J14,F14,D14,B14)</f>
        <v>14</v>
      </c>
      <c r="O14" s="331" t="s">
        <v>63</v>
      </c>
      <c r="P14" s="313"/>
      <c r="Q14" s="314" t="s">
        <v>2</v>
      </c>
      <c r="R14" s="47" t="str">
        <f>B12</f>
        <v>Maček Lukáš</v>
      </c>
      <c r="S14" s="47" t="s">
        <v>14</v>
      </c>
      <c r="T14" s="47" t="str">
        <f>B14</f>
        <v>Konečný Dan</v>
      </c>
      <c r="U14" s="315">
        <v>3</v>
      </c>
      <c r="V14" s="316" t="s">
        <v>21</v>
      </c>
      <c r="W14" s="317">
        <v>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</row>
    <row r="15" spans="1:50" ht="24" customHeight="1" thickBot="1">
      <c r="A15" s="334">
        <v>4</v>
      </c>
      <c r="B15" s="335" t="s">
        <v>51</v>
      </c>
      <c r="C15" s="336" t="str">
        <f>U16&amp;":"&amp;W16</f>
        <v>1:3</v>
      </c>
      <c r="D15" s="337">
        <f>VLOOKUP(C15,G28:H37,2,0)</f>
        <v>1</v>
      </c>
      <c r="E15" s="338" t="str">
        <f>W15&amp;":"&amp;U15</f>
        <v>0:3</v>
      </c>
      <c r="F15" s="339">
        <f>VLOOKUP(E15,G28:H37,2,0)</f>
        <v>0</v>
      </c>
      <c r="G15" s="336" t="str">
        <f>W12&amp;":"&amp;U12</f>
        <v>1:3</v>
      </c>
      <c r="H15" s="340">
        <f>VLOOKUP(G15,G28:H37,2,0)</f>
        <v>1</v>
      </c>
      <c r="I15" s="341"/>
      <c r="J15" s="342"/>
      <c r="K15" s="343">
        <f>VLOOKUP(C15,$G$28:$J$37,3,0)+VLOOKUP(E15,$G$28:$J$37,3,0)+VLOOKUP(G15,$G$28:$J$37,3,0)</f>
        <v>2</v>
      </c>
      <c r="L15" s="344" t="s">
        <v>21</v>
      </c>
      <c r="M15" s="345">
        <f>VLOOKUP(C15,$G$28:$J$37,4,0)+VLOOKUP(E15,$G$28:$J$37,4,0)+VLOOKUP(G15,$G$28:$J$37,4,0)</f>
        <v>9</v>
      </c>
      <c r="N15" s="346">
        <f>SUM(H15,F15,D15,B15)</f>
        <v>2</v>
      </c>
      <c r="O15" s="347" t="s">
        <v>64</v>
      </c>
      <c r="P15" s="348"/>
      <c r="Q15" s="299" t="s">
        <v>4</v>
      </c>
      <c r="R15" s="300" t="str">
        <f>B13</f>
        <v>Klimák Jan</v>
      </c>
      <c r="S15" s="300" t="s">
        <v>14</v>
      </c>
      <c r="T15" s="300" t="str">
        <f>B15</f>
        <v>Matula Martin</v>
      </c>
      <c r="U15" s="301">
        <v>3</v>
      </c>
      <c r="V15" s="302" t="s">
        <v>21</v>
      </c>
      <c r="W15" s="303">
        <v>0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50" ht="24" customHeight="1" thickBot="1">
      <c r="A16" s="349"/>
      <c r="B16" s="291"/>
      <c r="C16" s="350"/>
      <c r="D16" s="351"/>
      <c r="E16" s="350"/>
      <c r="F16" s="351"/>
      <c r="G16" s="350"/>
      <c r="H16" s="351"/>
      <c r="I16" s="350"/>
      <c r="J16" s="351"/>
      <c r="K16" s="351"/>
      <c r="L16" s="351"/>
      <c r="M16" s="291"/>
      <c r="N16" s="291"/>
      <c r="O16" s="291"/>
      <c r="P16" s="313"/>
      <c r="Q16" s="299" t="s">
        <v>3</v>
      </c>
      <c r="R16" s="300" t="str">
        <f>B15</f>
        <v>Matula Martin</v>
      </c>
      <c r="S16" s="300" t="s">
        <v>14</v>
      </c>
      <c r="T16" s="300" t="str">
        <f>B12</f>
        <v>Maček Lukáš</v>
      </c>
      <c r="U16" s="301">
        <v>1</v>
      </c>
      <c r="V16" s="302" t="s">
        <v>21</v>
      </c>
      <c r="W16" s="303">
        <v>3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</row>
    <row r="17" spans="1:50" ht="24" customHeight="1" thickBot="1">
      <c r="A17" s="352"/>
      <c r="B17" s="291"/>
      <c r="C17" s="356" t="s">
        <v>8</v>
      </c>
      <c r="D17" s="357" t="s">
        <v>9</v>
      </c>
      <c r="E17" s="358"/>
      <c r="F17" s="359" t="s">
        <v>10</v>
      </c>
      <c r="G17" s="360" t="s">
        <v>11</v>
      </c>
      <c r="H17" s="361"/>
      <c r="I17" s="362" t="s">
        <v>12</v>
      </c>
      <c r="J17" s="363" t="s">
        <v>13</v>
      </c>
      <c r="K17" s="364"/>
      <c r="L17" s="351"/>
      <c r="M17" s="291"/>
      <c r="N17" s="291"/>
      <c r="O17" s="294"/>
      <c r="P17" s="291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16" s="43" customFormat="1" ht="24" customHeight="1">
      <c r="A18" s="294"/>
      <c r="L18" s="351"/>
      <c r="M18" s="291"/>
      <c r="N18" s="291"/>
      <c r="O18" s="291"/>
      <c r="P18" s="291"/>
    </row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 hidden="1"/>
    <row r="28" spans="7:10" s="43" customFormat="1" ht="15" hidden="1">
      <c r="G28" s="353" t="s">
        <v>16</v>
      </c>
      <c r="H28" s="43">
        <v>7</v>
      </c>
      <c r="I28" s="354">
        <v>3</v>
      </c>
      <c r="J28" s="354">
        <v>0</v>
      </c>
    </row>
    <row r="29" spans="7:10" s="43" customFormat="1" ht="15" hidden="1">
      <c r="G29" s="353" t="s">
        <v>18</v>
      </c>
      <c r="H29" s="43">
        <v>6</v>
      </c>
      <c r="I29" s="354">
        <v>3</v>
      </c>
      <c r="J29" s="354">
        <v>1</v>
      </c>
    </row>
    <row r="30" spans="7:10" s="43" customFormat="1" ht="15" hidden="1">
      <c r="G30" s="353" t="s">
        <v>20</v>
      </c>
      <c r="H30" s="43">
        <v>5</v>
      </c>
      <c r="I30" s="354">
        <v>3</v>
      </c>
      <c r="J30" s="354">
        <v>2</v>
      </c>
    </row>
    <row r="31" spans="7:10" s="43" customFormat="1" ht="15" hidden="1">
      <c r="G31" s="353" t="s">
        <v>22</v>
      </c>
      <c r="H31" s="43">
        <v>4</v>
      </c>
      <c r="I31" s="354">
        <v>3</v>
      </c>
      <c r="J31" s="354">
        <v>0</v>
      </c>
    </row>
    <row r="32" spans="7:10" s="43" customFormat="1" ht="15" hidden="1">
      <c r="G32" s="353" t="s">
        <v>17</v>
      </c>
      <c r="H32" s="43">
        <v>2</v>
      </c>
      <c r="I32" s="354">
        <v>2</v>
      </c>
      <c r="J32" s="354">
        <v>3</v>
      </c>
    </row>
    <row r="33" spans="7:10" s="43" customFormat="1" ht="15" hidden="1">
      <c r="G33" s="353" t="s">
        <v>19</v>
      </c>
      <c r="H33" s="43">
        <v>1</v>
      </c>
      <c r="I33" s="354">
        <v>1</v>
      </c>
      <c r="J33" s="354">
        <v>3</v>
      </c>
    </row>
    <row r="34" spans="7:10" s="43" customFormat="1" ht="15" hidden="1">
      <c r="G34" s="353" t="s">
        <v>15</v>
      </c>
      <c r="H34" s="43">
        <v>0</v>
      </c>
      <c r="I34" s="354">
        <v>0</v>
      </c>
      <c r="J34" s="354">
        <v>3</v>
      </c>
    </row>
    <row r="35" spans="7:10" s="43" customFormat="1" ht="15" hidden="1">
      <c r="G35" s="353" t="s">
        <v>23</v>
      </c>
      <c r="H35" s="43">
        <v>-3</v>
      </c>
      <c r="I35" s="354">
        <v>0</v>
      </c>
      <c r="J35" s="354">
        <v>3</v>
      </c>
    </row>
    <row r="36" spans="7:10" s="43" customFormat="1" ht="15" hidden="1">
      <c r="G36" s="353" t="s">
        <v>24</v>
      </c>
      <c r="H36" s="43">
        <v>-3</v>
      </c>
      <c r="I36" s="354">
        <v>0</v>
      </c>
      <c r="J36" s="354">
        <v>0</v>
      </c>
    </row>
    <row r="37" spans="7:8" s="43" customFormat="1" ht="15" hidden="1">
      <c r="G37" s="43" t="s">
        <v>21</v>
      </c>
      <c r="H37" s="355">
        <f>""</f>
      </c>
    </row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/>
    <row r="92" s="43" customFormat="1" ht="15"/>
    <row r="93" s="43" customFormat="1" ht="15"/>
    <row r="94" s="43" customFormat="1" ht="15"/>
    <row r="95" s="43" customFormat="1" ht="15"/>
    <row r="96" s="43" customFormat="1" ht="15"/>
    <row r="97" s="43" customFormat="1" ht="15"/>
    <row r="98" s="43" customFormat="1" ht="15"/>
    <row r="99" s="43" customFormat="1" ht="15"/>
    <row r="100" s="43" customFormat="1" ht="15"/>
    <row r="101" s="43" customFormat="1" ht="15"/>
    <row r="102" s="43" customFormat="1" ht="15"/>
    <row r="103" s="43" customFormat="1" ht="15"/>
    <row r="104" s="43" customFormat="1" ht="15"/>
    <row r="105" s="43" customFormat="1" ht="15"/>
    <row r="106" s="43" customFormat="1" ht="15"/>
    <row r="107" s="43" customFormat="1" ht="15"/>
    <row r="108" s="43" customFormat="1" ht="15"/>
    <row r="109" s="43" customFormat="1" ht="15"/>
    <row r="110" s="43" customFormat="1" ht="15"/>
    <row r="111" s="43" customFormat="1" ht="15"/>
    <row r="112" s="43" customFormat="1" ht="15"/>
    <row r="113" s="43" customFormat="1" ht="15"/>
    <row r="114" s="43" customFormat="1" ht="15"/>
    <row r="115" s="43" customFormat="1" ht="15"/>
    <row r="116" s="43" customFormat="1" ht="15"/>
    <row r="117" s="43" customFormat="1" ht="15"/>
    <row r="118" s="43" customFormat="1" ht="15"/>
    <row r="119" s="43" customFormat="1" ht="15"/>
    <row r="120" s="43" customFormat="1" ht="15"/>
    <row r="121" s="43" customFormat="1" ht="15"/>
    <row r="122" s="43" customFormat="1" ht="15"/>
    <row r="123" s="43" customFormat="1" ht="15"/>
    <row r="124" s="43" customFormat="1" ht="15"/>
    <row r="125" s="43" customFormat="1" ht="15"/>
    <row r="126" s="43" customFormat="1" ht="15"/>
    <row r="127" s="43" customFormat="1" ht="15"/>
    <row r="128" s="43" customFormat="1" ht="15"/>
    <row r="129" s="43" customFormat="1" ht="15"/>
    <row r="130" s="43" customFormat="1" ht="15"/>
    <row r="131" s="43" customFormat="1" ht="15"/>
    <row r="132" s="43" customFormat="1" ht="15"/>
    <row r="133" s="43" customFormat="1" ht="15"/>
    <row r="134" s="43" customFormat="1" ht="15"/>
    <row r="135" s="43" customFormat="1" ht="15"/>
    <row r="136" s="43" customFormat="1" ht="15"/>
    <row r="137" s="43" customFormat="1" ht="15"/>
    <row r="138" s="43" customFormat="1" ht="15"/>
    <row r="139" s="43" customFormat="1" ht="15"/>
    <row r="140" s="43" customFormat="1" ht="15"/>
    <row r="141" s="43" customFormat="1" ht="15"/>
    <row r="142" s="43" customFormat="1" ht="15"/>
    <row r="143" s="43" customFormat="1" ht="15"/>
    <row r="144" s="43" customFormat="1" ht="15"/>
    <row r="145" s="43" customFormat="1" ht="15"/>
    <row r="146" s="43" customFormat="1" ht="15"/>
    <row r="147" s="43" customFormat="1" ht="15"/>
    <row r="148" s="43" customFormat="1" ht="15"/>
    <row r="149" s="43" customFormat="1" ht="15"/>
    <row r="150" s="43" customFormat="1" ht="15"/>
    <row r="151" s="43" customFormat="1" ht="15"/>
    <row r="152" s="43" customFormat="1" ht="15"/>
    <row r="153" s="43" customFormat="1" ht="15"/>
    <row r="154" s="43" customFormat="1" ht="15"/>
    <row r="155" s="43" customFormat="1" ht="15"/>
    <row r="156" s="43" customFormat="1" ht="15"/>
    <row r="157" s="43" customFormat="1" ht="15"/>
    <row r="158" s="43" customFormat="1" ht="15"/>
    <row r="159" s="43" customFormat="1" ht="15"/>
    <row r="160" s="43" customFormat="1" ht="15"/>
    <row r="161" s="43" customFormat="1" ht="15"/>
    <row r="162" s="43" customFormat="1" ht="15"/>
    <row r="163" s="43" customFormat="1" ht="15"/>
    <row r="164" s="43" customFormat="1" ht="15"/>
    <row r="165" s="43" customFormat="1" ht="15"/>
    <row r="166" s="43" customFormat="1" ht="15"/>
    <row r="167" s="43" customFormat="1" ht="15"/>
    <row r="168" s="43" customFormat="1" ht="15"/>
    <row r="169" s="43" customFormat="1" ht="15"/>
    <row r="170" s="43" customFormat="1" ht="15"/>
    <row r="171" s="43" customFormat="1" ht="15"/>
    <row r="172" s="43" customFormat="1" ht="15"/>
    <row r="173" s="43" customFormat="1" ht="15"/>
    <row r="174" s="43" customFormat="1" ht="15"/>
    <row r="175" s="43" customFormat="1" ht="15"/>
    <row r="176" s="43" customFormat="1" ht="15"/>
    <row r="177" s="43" customFormat="1" ht="15"/>
    <row r="178" s="43" customFormat="1" ht="15"/>
    <row r="179" s="43" customFormat="1" ht="15"/>
    <row r="180" s="43" customFormat="1" ht="15"/>
    <row r="181" s="43" customFormat="1" ht="15"/>
    <row r="182" s="43" customFormat="1" ht="15"/>
    <row r="183" s="43" customFormat="1" ht="15"/>
    <row r="184" s="43" customFormat="1" ht="15"/>
    <row r="185" s="43" customFormat="1" ht="15"/>
    <row r="186" s="43" customFormat="1" ht="15"/>
    <row r="187" s="43" customFormat="1" ht="15"/>
    <row r="188" s="43" customFormat="1" ht="15"/>
    <row r="189" s="43" customFormat="1" ht="15"/>
    <row r="190" s="43" customFormat="1" ht="15"/>
    <row r="191" s="43" customFormat="1" ht="15"/>
    <row r="192" s="43" customFormat="1" ht="15"/>
    <row r="193" s="43" customFormat="1" ht="15"/>
    <row r="194" s="43" customFormat="1" ht="15"/>
    <row r="195" s="43" customFormat="1" ht="15"/>
    <row r="196" s="43" customFormat="1" ht="15"/>
    <row r="197" s="43" customFormat="1" ht="15"/>
    <row r="198" s="43" customFormat="1" ht="15"/>
    <row r="199" s="43" customFormat="1" ht="15"/>
    <row r="200" s="43" customFormat="1" ht="15"/>
    <row r="201" s="43" customFormat="1" ht="15"/>
    <row r="202" s="43" customFormat="1" ht="15"/>
    <row r="203" s="43" customFormat="1" ht="15"/>
    <row r="204" s="43" customFormat="1" ht="15"/>
    <row r="205" s="43" customFormat="1" ht="15"/>
    <row r="206" s="43" customFormat="1" ht="15"/>
    <row r="207" s="43" customFormat="1" ht="15"/>
    <row r="208" s="43" customFormat="1" ht="15"/>
    <row r="209" s="43" customFormat="1" ht="15"/>
    <row r="210" s="43" customFormat="1" ht="15"/>
    <row r="211" s="43" customFormat="1" ht="15"/>
    <row r="212" s="43" customFormat="1" ht="15"/>
    <row r="213" s="43" customFormat="1" ht="15"/>
    <row r="214" s="43" customFormat="1" ht="15"/>
    <row r="215" s="43" customFormat="1" ht="15"/>
    <row r="216" s="43" customFormat="1" ht="15"/>
    <row r="217" s="43" customFormat="1" ht="15"/>
    <row r="218" s="43" customFormat="1" ht="15"/>
    <row r="219" s="43" customFormat="1" ht="15"/>
    <row r="220" s="43" customFormat="1" ht="15"/>
    <row r="221" s="43" customFormat="1" ht="15"/>
    <row r="222" s="43" customFormat="1" ht="15"/>
    <row r="223" s="43" customFormat="1" ht="15"/>
    <row r="224" s="43" customFormat="1" ht="15"/>
    <row r="225" s="43" customFormat="1" ht="15"/>
    <row r="226" s="43" customFormat="1" ht="15"/>
    <row r="227" s="43" customFormat="1" ht="15"/>
    <row r="228" s="43" customFormat="1" ht="15"/>
    <row r="229" s="43" customFormat="1" ht="15"/>
    <row r="230" s="43" customFormat="1" ht="15"/>
    <row r="231" s="43" customFormat="1" ht="15"/>
    <row r="232" s="43" customFormat="1" ht="15"/>
    <row r="233" s="43" customFormat="1" ht="15"/>
    <row r="234" s="43" customFormat="1" ht="15"/>
    <row r="235" s="43" customFormat="1" ht="15"/>
    <row r="236" s="43" customFormat="1" ht="15"/>
    <row r="237" s="43" customFormat="1" ht="15"/>
    <row r="238" s="43" customFormat="1" ht="15"/>
    <row r="239" s="43" customFormat="1" ht="15"/>
    <row r="240" s="43" customFormat="1" ht="15"/>
    <row r="241" s="43" customFormat="1" ht="15"/>
    <row r="242" s="43" customFormat="1" ht="15"/>
    <row r="243" s="43" customFormat="1" ht="15"/>
    <row r="244" s="43" customFormat="1" ht="15"/>
    <row r="245" s="43" customFormat="1" ht="15"/>
    <row r="246" s="43" customFormat="1" ht="15"/>
    <row r="247" s="43" customFormat="1" ht="15"/>
    <row r="248" s="43" customFormat="1" ht="15"/>
    <row r="249" s="43" customFormat="1" ht="15"/>
    <row r="250" s="43" customFormat="1" ht="15"/>
    <row r="251" s="43" customFormat="1" ht="15"/>
    <row r="252" s="43" customFormat="1" ht="15"/>
    <row r="253" s="43" customFormat="1" ht="15"/>
    <row r="254" s="43" customFormat="1" ht="15"/>
    <row r="255" s="43" customFormat="1" ht="15"/>
    <row r="256" s="43" customFormat="1" ht="15"/>
    <row r="257" s="43" customFormat="1" ht="15"/>
    <row r="258" s="43" customFormat="1" ht="15"/>
    <row r="259" s="43" customFormat="1" ht="15"/>
    <row r="260" s="43" customFormat="1" ht="15"/>
    <row r="261" s="43" customFormat="1" ht="15"/>
    <row r="262" s="43" customFormat="1" ht="15"/>
    <row r="263" s="43" customFormat="1" ht="15"/>
    <row r="264" s="43" customFormat="1" ht="15"/>
    <row r="265" s="43" customFormat="1" ht="15"/>
    <row r="266" s="43" customFormat="1" ht="15"/>
    <row r="267" s="43" customFormat="1" ht="15"/>
    <row r="268" s="43" customFormat="1" ht="15"/>
    <row r="269" s="43" customFormat="1" ht="15"/>
    <row r="270" s="43" customFormat="1" ht="15"/>
    <row r="271" s="43" customFormat="1" ht="15"/>
    <row r="272" s="43" customFormat="1" ht="15"/>
    <row r="273" s="43" customFormat="1" ht="15"/>
    <row r="274" s="43" customFormat="1" ht="15"/>
    <row r="275" s="43" customFormat="1" ht="15"/>
    <row r="276" s="43" customFormat="1" ht="15"/>
    <row r="277" s="43" customFormat="1" ht="15"/>
    <row r="278" s="43" customFormat="1" ht="15"/>
    <row r="279" s="43" customFormat="1" ht="15"/>
    <row r="280" s="43" customFormat="1" ht="15"/>
    <row r="281" s="43" customFormat="1" ht="15"/>
    <row r="282" s="43" customFormat="1" ht="15"/>
    <row r="283" s="43" customFormat="1" ht="15"/>
    <row r="284" s="43" customFormat="1" ht="15"/>
    <row r="285" s="43" customFormat="1" ht="15"/>
    <row r="286" s="43" customFormat="1" ht="15"/>
    <row r="287" s="43" customFormat="1" ht="15"/>
    <row r="288" s="43" customFormat="1" ht="15"/>
    <row r="289" s="43" customFormat="1" ht="15"/>
    <row r="290" s="43" customFormat="1" ht="15"/>
    <row r="291" s="43" customFormat="1" ht="15"/>
    <row r="292" s="43" customFormat="1" ht="15"/>
    <row r="293" s="43" customFormat="1" ht="15"/>
    <row r="294" s="43" customFormat="1" ht="15"/>
    <row r="295" s="43" customFormat="1" ht="15"/>
    <row r="296" s="43" customFormat="1" ht="15"/>
    <row r="297" s="43" customFormat="1" ht="15"/>
    <row r="298" s="43" customFormat="1" ht="15"/>
    <row r="299" s="43" customFormat="1" ht="15"/>
    <row r="300" s="43" customFormat="1" ht="15"/>
    <row r="301" s="43" customFormat="1" ht="15"/>
    <row r="302" s="43" customFormat="1" ht="15"/>
    <row r="303" s="43" customFormat="1" ht="15"/>
    <row r="304" s="43" customFormat="1" ht="15"/>
    <row r="305" s="43" customFormat="1" ht="15"/>
    <row r="306" s="43" customFormat="1" ht="15"/>
    <row r="307" s="43" customFormat="1" ht="15"/>
    <row r="308" s="43" customFormat="1" ht="15"/>
    <row r="309" s="43" customFormat="1" ht="15"/>
    <row r="310" s="43" customFormat="1" ht="15"/>
    <row r="311" s="43" customFormat="1" ht="15"/>
    <row r="312" s="43" customFormat="1" ht="15"/>
    <row r="313" s="43" customFormat="1" ht="15"/>
    <row r="314" s="43" customFormat="1" ht="15"/>
    <row r="315" s="43" customFormat="1" ht="15"/>
    <row r="316" s="43" customFormat="1" ht="15"/>
    <row r="317" s="43" customFormat="1" ht="15"/>
    <row r="318" s="43" customFormat="1" ht="15"/>
    <row r="319" s="43" customFormat="1" ht="15"/>
    <row r="320" s="43" customFormat="1" ht="15"/>
    <row r="321" s="43" customFormat="1" ht="15"/>
  </sheetData>
  <sheetProtection/>
  <protectedRanges>
    <protectedRange sqref="B12:B15" name="Oblast1_1"/>
    <protectedRange sqref="U11:U16" name="Oblast2_1"/>
    <protectedRange sqref="W11:W16" name="Oblast3_1"/>
    <protectedRange sqref="O12:O15" name="Oblast4_1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="80" zoomScaleNormal="80" zoomScalePageLayoutView="0" workbookViewId="0" topLeftCell="A1">
      <selection activeCell="Q15" sqref="Q15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19" customFormat="1" ht="15"/>
    <row r="2" s="219" customFormat="1" ht="15"/>
    <row r="3" s="219" customFormat="1" ht="15"/>
    <row r="4" s="219" customFormat="1" ht="15"/>
    <row r="5" s="219" customFormat="1" ht="15"/>
    <row r="6" s="219" customFormat="1" ht="15"/>
    <row r="7" s="219" customFormat="1" ht="15"/>
    <row r="8" s="219" customFormat="1" ht="34.5" customHeight="1"/>
    <row r="9" s="115" customFormat="1" ht="18.75" customHeight="1" thickBot="1"/>
    <row r="10" spans="19:25" s="115" customFormat="1" ht="24" customHeight="1" thickBot="1">
      <c r="S10" s="241" t="s">
        <v>5</v>
      </c>
      <c r="T10" s="234" t="str">
        <f>B12</f>
        <v>Štefaník Drahoslav</v>
      </c>
      <c r="U10" s="234" t="s">
        <v>14</v>
      </c>
      <c r="V10" s="234" t="str">
        <f>B13</f>
        <v>Štěpáník Michal</v>
      </c>
      <c r="W10" s="244">
        <v>3</v>
      </c>
      <c r="X10" s="235" t="s">
        <v>21</v>
      </c>
      <c r="Y10" s="236">
        <v>0</v>
      </c>
    </row>
    <row r="11" spans="1:25" s="115" customFormat="1" ht="24" customHeight="1" thickBot="1">
      <c r="A11" s="283"/>
      <c r="B11" s="280"/>
      <c r="C11" s="386">
        <v>1</v>
      </c>
      <c r="D11" s="386"/>
      <c r="E11" s="387">
        <v>2</v>
      </c>
      <c r="F11" s="388"/>
      <c r="G11" s="386">
        <v>3</v>
      </c>
      <c r="H11" s="386"/>
      <c r="I11" s="387">
        <v>4</v>
      </c>
      <c r="J11" s="388"/>
      <c r="K11" s="386">
        <v>5</v>
      </c>
      <c r="L11" s="389"/>
      <c r="M11" s="390" t="s">
        <v>27</v>
      </c>
      <c r="N11" s="390"/>
      <c r="O11" s="390"/>
      <c r="P11" s="262" t="s">
        <v>1</v>
      </c>
      <c r="Q11" s="263" t="s">
        <v>0</v>
      </c>
      <c r="S11" s="242" t="s">
        <v>6</v>
      </c>
      <c r="T11" s="47" t="str">
        <f>B14</f>
        <v>Koudela Vladimír</v>
      </c>
      <c r="U11" s="47" t="s">
        <v>14</v>
      </c>
      <c r="V11" s="47" t="str">
        <f>B15</f>
        <v>Masař Jakub</v>
      </c>
      <c r="W11" s="245">
        <v>3</v>
      </c>
      <c r="X11" s="237" t="s">
        <v>21</v>
      </c>
      <c r="Y11" s="246">
        <v>1</v>
      </c>
    </row>
    <row r="12" spans="1:25" s="115" customFormat="1" ht="24" customHeight="1" thickBot="1" thickTop="1">
      <c r="A12" s="366">
        <v>1</v>
      </c>
      <c r="B12" s="367" t="s">
        <v>50</v>
      </c>
      <c r="C12" s="275"/>
      <c r="D12" s="275"/>
      <c r="E12" s="255" t="str">
        <f>W10&amp;":"&amp;Y10</f>
        <v>3:0</v>
      </c>
      <c r="F12" s="256">
        <f>VLOOKUP(E12,G28:H37,2,0)</f>
        <v>7</v>
      </c>
      <c r="G12" s="116" t="str">
        <f>W15&amp;":"&amp;Y15</f>
        <v>0:3</v>
      </c>
      <c r="H12" s="365">
        <f>VLOOKUP(G12,G28:H37,2,0)</f>
        <v>0</v>
      </c>
      <c r="I12" s="255" t="str">
        <f>Y18&amp;":"&amp;W18</f>
        <v>3:1</v>
      </c>
      <c r="J12" s="256">
        <f>VLOOKUP(I12,G28:H37,2,0)</f>
        <v>6</v>
      </c>
      <c r="K12" s="116" t="str">
        <f>Y12&amp;":"&amp;W12</f>
        <v>3:0</v>
      </c>
      <c r="L12" s="248">
        <f>VLOOKUP(K12,G28:H37,2,0)</f>
        <v>7</v>
      </c>
      <c r="M12" s="119">
        <f>VLOOKUP(E12,$G$28:$I$37,3,0)+VLOOKUP(G12,$G$28:$I$37,3,0)+VLOOKUP(I12,$G$28:$I$37,3,0)+VLOOKUP(K12,$G$28:$I$37,3,0)</f>
        <v>9</v>
      </c>
      <c r="N12" s="117" t="s">
        <v>21</v>
      </c>
      <c r="O12" s="118">
        <f>VLOOKUP(E12,$G$28:$J$37,4,0)+VLOOKUP(G12,$G$28:$J$37,4,0)+VLOOKUP(I12,$G$28:$J$37,4,0)+VLOOKUP(K12,$G$28:$J$37,4,0)</f>
        <v>4</v>
      </c>
      <c r="P12" s="260">
        <f>SUM(F12,H12,J12,L12)</f>
        <v>20</v>
      </c>
      <c r="Q12" s="264" t="s">
        <v>63</v>
      </c>
      <c r="S12" s="241" t="s">
        <v>45</v>
      </c>
      <c r="T12" s="234" t="str">
        <f>B16</f>
        <v>Hrnčiřík Pavel</v>
      </c>
      <c r="U12" s="234" t="s">
        <v>14</v>
      </c>
      <c r="V12" s="234" t="str">
        <f>B12</f>
        <v>Štefaník Drahoslav</v>
      </c>
      <c r="W12" s="244">
        <v>0</v>
      </c>
      <c r="X12" s="235" t="s">
        <v>21</v>
      </c>
      <c r="Y12" s="236">
        <v>3</v>
      </c>
    </row>
    <row r="13" spans="1:25" s="115" customFormat="1" ht="24" customHeight="1" thickBot="1">
      <c r="A13" s="284">
        <v>2</v>
      </c>
      <c r="B13" s="281" t="s">
        <v>61</v>
      </c>
      <c r="C13" s="249" t="str">
        <f>Y10&amp;":"&amp;W10</f>
        <v>0:3</v>
      </c>
      <c r="D13" s="254">
        <f>VLOOKUP(C13,G28:H37,2,0)</f>
        <v>0</v>
      </c>
      <c r="E13" s="276"/>
      <c r="F13" s="277"/>
      <c r="G13" s="249" t="str">
        <f>W13&amp;":"&amp;Y13</f>
        <v>0:3</v>
      </c>
      <c r="H13" s="254">
        <f>VLOOKUP(G13,G28:H37,2,0)</f>
        <v>0</v>
      </c>
      <c r="I13" s="257" t="str">
        <f>W16&amp;":"&amp;Y16</f>
        <v>0:3</v>
      </c>
      <c r="J13" s="258">
        <f>VLOOKUP(I13,G28:H37,2,0)</f>
        <v>0</v>
      </c>
      <c r="K13" s="249" t="str">
        <f>Y19&amp;":"&amp;W19</f>
        <v>0:3</v>
      </c>
      <c r="L13" s="250">
        <f>VLOOKUP(K13,G28:H37,2,0)</f>
        <v>0</v>
      </c>
      <c r="M13" s="251">
        <f>VLOOKUP(C13,$G$28:$I$37,3,0)+VLOOKUP(G13,$G$28:$I$37,3,0)+VLOOKUP(I13,$G$28:$I$37,3,0)+VLOOKUP(K13,$G$28:$I$37,3,0)</f>
        <v>0</v>
      </c>
      <c r="N13" s="252" t="s">
        <v>21</v>
      </c>
      <c r="O13" s="259">
        <f>VLOOKUP(C13,$G$28:$J$37,4,0)+VLOOKUP(G13,$G$28:$J$37,4,0)+VLOOKUP(I13,$G$28:$J$37,4,0)+VLOOKUP(K13,$G$28:$J$37,4,0)</f>
        <v>12</v>
      </c>
      <c r="P13" s="261">
        <f>SUM(D13,H13,J13,L13)</f>
        <v>0</v>
      </c>
      <c r="Q13" s="265" t="s">
        <v>66</v>
      </c>
      <c r="S13" s="241" t="s">
        <v>7</v>
      </c>
      <c r="T13" s="234" t="str">
        <f>B13</f>
        <v>Štěpáník Michal</v>
      </c>
      <c r="U13" s="234" t="s">
        <v>14</v>
      </c>
      <c r="V13" s="234" t="str">
        <f>B14</f>
        <v>Koudela Vladimír</v>
      </c>
      <c r="W13" s="244">
        <v>0</v>
      </c>
      <c r="X13" s="235" t="s">
        <v>21</v>
      </c>
      <c r="Y13" s="236">
        <v>3</v>
      </c>
    </row>
    <row r="14" spans="1:25" s="115" customFormat="1" ht="24" customHeight="1" thickBot="1">
      <c r="A14" s="366">
        <v>3</v>
      </c>
      <c r="B14" s="368" t="s">
        <v>49</v>
      </c>
      <c r="C14" s="116" t="str">
        <f>Y15&amp;":"&amp;W15</f>
        <v>3:0</v>
      </c>
      <c r="D14" s="365">
        <f>VLOOKUP(C14,G28:H37,2,0)</f>
        <v>7</v>
      </c>
      <c r="E14" s="255" t="str">
        <f>Y13&amp;":"&amp;W13</f>
        <v>3:0</v>
      </c>
      <c r="F14" s="256">
        <f>VLOOKUP(E14,G28:H37,2,0)</f>
        <v>7</v>
      </c>
      <c r="G14" s="275"/>
      <c r="H14" s="275"/>
      <c r="I14" s="255" t="str">
        <f>W11&amp;":"&amp;Y11</f>
        <v>3:1</v>
      </c>
      <c r="J14" s="256">
        <f>VLOOKUP(I14,G28:H37,2,0)</f>
        <v>6</v>
      </c>
      <c r="K14" s="116" t="str">
        <f>W17&amp;":"&amp;Y17</f>
        <v>3:2</v>
      </c>
      <c r="L14" s="248">
        <f>VLOOKUP(K14,G28:H37,2,0)</f>
        <v>5</v>
      </c>
      <c r="M14" s="119">
        <f>VLOOKUP(C14,$G$28:$I$37,3,0)+VLOOKUP(E14,$G$28:$I$37,3,0)+VLOOKUP(I14,$G$28:$I$37,3,0)+VLOOKUP(K14,$G$28:$I$37,3,0)</f>
        <v>12</v>
      </c>
      <c r="N14" s="117" t="s">
        <v>21</v>
      </c>
      <c r="O14" s="118">
        <f>VLOOKUP(C14,$G$28:$J$37,4,0)+VLOOKUP(E14,$G$28:$J$37,4,0)+VLOOKUP(I14,$G$28:$J$37,4,0)+VLOOKUP(K14,$G$28:$J$37,4,0)</f>
        <v>3</v>
      </c>
      <c r="P14" s="261">
        <f>SUM(D14,F14,J14,L14)</f>
        <v>25</v>
      </c>
      <c r="Q14" s="264" t="s">
        <v>62</v>
      </c>
      <c r="S14" s="242" t="s">
        <v>46</v>
      </c>
      <c r="T14" s="47" t="str">
        <f>B15</f>
        <v>Masař Jakub</v>
      </c>
      <c r="U14" s="47" t="s">
        <v>14</v>
      </c>
      <c r="V14" s="47" t="str">
        <f>B16</f>
        <v>Hrnčiřík Pavel</v>
      </c>
      <c r="W14" s="245">
        <v>2</v>
      </c>
      <c r="X14" s="237" t="s">
        <v>21</v>
      </c>
      <c r="Y14" s="246">
        <v>3</v>
      </c>
    </row>
    <row r="15" spans="1:25" s="115" customFormat="1" ht="24" customHeight="1" thickBot="1">
      <c r="A15" s="284">
        <v>4</v>
      </c>
      <c r="B15" s="281" t="s">
        <v>53</v>
      </c>
      <c r="C15" s="249" t="str">
        <f>W18&amp;":"&amp;Y18</f>
        <v>1:3</v>
      </c>
      <c r="D15" s="254">
        <f>VLOOKUP(C15,G28:H37,2,0)</f>
        <v>1</v>
      </c>
      <c r="E15" s="257" t="str">
        <f>Y16&amp;":"&amp;W16</f>
        <v>3:0</v>
      </c>
      <c r="F15" s="258">
        <f>VLOOKUP(E15,G28:H37,2,0)</f>
        <v>7</v>
      </c>
      <c r="G15" s="249" t="str">
        <f>Y11&amp;":"&amp;W11</f>
        <v>1:3</v>
      </c>
      <c r="H15" s="254">
        <f>VLOOKUP(G15,G28:H37,2,0)</f>
        <v>1</v>
      </c>
      <c r="I15" s="276"/>
      <c r="J15" s="277"/>
      <c r="K15" s="249" t="str">
        <f>W14&amp;":"&amp;Y14</f>
        <v>2:3</v>
      </c>
      <c r="L15" s="250">
        <f>VLOOKUP(K15,G28:H37,2,0)</f>
        <v>2</v>
      </c>
      <c r="M15" s="251">
        <f>VLOOKUP(C15,$G$28:$I$37,3,0)+VLOOKUP(G15,$G$28:$I$37,3,0)+VLOOKUP(E15,$G$28:$I$37,3,0)+VLOOKUP(K15,$G$28:$I$37,3,0)</f>
        <v>7</v>
      </c>
      <c r="N15" s="253" t="s">
        <v>21</v>
      </c>
      <c r="O15" s="259">
        <f>VLOOKUP(C15,$G$28:$J$37,4,0)+VLOOKUP(E15,$G$28:$J$37,4,0)+VLOOKUP(G15,$G$28:$J$37,4,0)+VLOOKUP(K15,$G$28:$J$37,4,0)</f>
        <v>9</v>
      </c>
      <c r="P15" s="261">
        <f>SUM(D15,F15,H15,L15)</f>
        <v>11</v>
      </c>
      <c r="Q15" s="266" t="s">
        <v>64</v>
      </c>
      <c r="S15" s="241" t="s">
        <v>2</v>
      </c>
      <c r="T15" s="234" t="str">
        <f>B12</f>
        <v>Štefaník Drahoslav</v>
      </c>
      <c r="U15" s="234" t="s">
        <v>14</v>
      </c>
      <c r="V15" s="234" t="str">
        <f>B14</f>
        <v>Koudela Vladimír</v>
      </c>
      <c r="W15" s="244">
        <v>0</v>
      </c>
      <c r="X15" s="235" t="s">
        <v>21</v>
      </c>
      <c r="Y15" s="236">
        <v>3</v>
      </c>
    </row>
    <row r="16" spans="1:25" s="115" customFormat="1" ht="24" customHeight="1" thickBot="1">
      <c r="A16" s="285">
        <v>5</v>
      </c>
      <c r="B16" s="282" t="s">
        <v>52</v>
      </c>
      <c r="C16" s="267" t="str">
        <f>W12&amp;":"&amp;Y12</f>
        <v>0:3</v>
      </c>
      <c r="D16" s="268">
        <f>VLOOKUP(C16,G28:H37,2,0)</f>
        <v>0</v>
      </c>
      <c r="E16" s="269" t="str">
        <f>W19&amp;":"&amp;Y19</f>
        <v>3:0</v>
      </c>
      <c r="F16" s="270">
        <f>VLOOKUP(E16,G28:H37,2,0)</f>
        <v>7</v>
      </c>
      <c r="G16" s="267" t="str">
        <f>Y17&amp;":"&amp;W17</f>
        <v>2:3</v>
      </c>
      <c r="H16" s="268">
        <f>VLOOKUP(G16,G28:H37,2,0)</f>
        <v>2</v>
      </c>
      <c r="I16" s="269" t="str">
        <f>Y14&amp;":"&amp;W14</f>
        <v>3:2</v>
      </c>
      <c r="J16" s="270">
        <f>VLOOKUP(I16,G28:H37,2,0)</f>
        <v>5</v>
      </c>
      <c r="K16" s="278"/>
      <c r="L16" s="279"/>
      <c r="M16" s="271">
        <f>VLOOKUP(C16,$G$28:$I$37,3,0)+VLOOKUP(G16,$G$28:$I$37,3,0)+VLOOKUP(I16,$G$28:$I$37,3,0)+VLOOKUP(E16,$G$28:$I$37,3,0)</f>
        <v>8</v>
      </c>
      <c r="N16" s="272" t="s">
        <v>21</v>
      </c>
      <c r="O16" s="273">
        <f>VLOOKUP(C16,$G$28:$J$37,4,0)+VLOOKUP(E16,$G$28:$J$37,4,0)+VLOOKUP(I16,$G$28:$J$37,4,0)+VLOOKUP(G16,$G$28:$J$37,4,0)</f>
        <v>8</v>
      </c>
      <c r="P16" s="261">
        <f>SUM(D16,F16,H16,J16)</f>
        <v>14</v>
      </c>
      <c r="Q16" s="274" t="s">
        <v>65</v>
      </c>
      <c r="S16" s="242" t="s">
        <v>4</v>
      </c>
      <c r="T16" s="47" t="str">
        <f>B13</f>
        <v>Štěpáník Michal</v>
      </c>
      <c r="U16" s="47" t="s">
        <v>14</v>
      </c>
      <c r="V16" s="47" t="str">
        <f>B15</f>
        <v>Masař Jakub</v>
      </c>
      <c r="W16" s="245">
        <v>0</v>
      </c>
      <c r="X16" s="237" t="s">
        <v>21</v>
      </c>
      <c r="Y16" s="246">
        <v>3</v>
      </c>
    </row>
    <row r="17" spans="19:25" s="115" customFormat="1" ht="24" customHeight="1" thickBot="1">
      <c r="S17" s="241" t="s">
        <v>47</v>
      </c>
      <c r="T17" s="234" t="str">
        <f>B14</f>
        <v>Koudela Vladimír</v>
      </c>
      <c r="U17" s="234" t="s">
        <v>14</v>
      </c>
      <c r="V17" s="234" t="str">
        <f>B16</f>
        <v>Hrnčiřík Pavel</v>
      </c>
      <c r="W17" s="244">
        <v>3</v>
      </c>
      <c r="X17" s="235" t="s">
        <v>21</v>
      </c>
      <c r="Y17" s="236">
        <v>2</v>
      </c>
    </row>
    <row r="18" spans="3:25" s="115" customFormat="1" ht="24" customHeight="1" thickBot="1">
      <c r="C18" s="225" t="s">
        <v>8</v>
      </c>
      <c r="D18" s="226" t="s">
        <v>9</v>
      </c>
      <c r="E18" s="227"/>
      <c r="F18" s="228" t="s">
        <v>10</v>
      </c>
      <c r="G18" s="229" t="s">
        <v>11</v>
      </c>
      <c r="H18" s="230"/>
      <c r="I18" s="231" t="s">
        <v>12</v>
      </c>
      <c r="J18" s="232" t="s">
        <v>13</v>
      </c>
      <c r="K18" s="232"/>
      <c r="L18" s="233"/>
      <c r="S18" s="241" t="s">
        <v>3</v>
      </c>
      <c r="T18" s="234" t="str">
        <f>B15</f>
        <v>Masař Jakub</v>
      </c>
      <c r="U18" s="234" t="s">
        <v>14</v>
      </c>
      <c r="V18" s="234" t="str">
        <f>B12</f>
        <v>Štefaník Drahoslav</v>
      </c>
      <c r="W18" s="244">
        <v>1</v>
      </c>
      <c r="X18" s="235" t="s">
        <v>21</v>
      </c>
      <c r="Y18" s="236">
        <v>3</v>
      </c>
    </row>
    <row r="19" spans="19:25" s="115" customFormat="1" ht="24" customHeight="1" thickBot="1">
      <c r="S19" s="243" t="s">
        <v>48</v>
      </c>
      <c r="T19" s="238" t="str">
        <f>B16</f>
        <v>Hrnčiřík Pavel</v>
      </c>
      <c r="U19" s="238" t="s">
        <v>14</v>
      </c>
      <c r="V19" s="238" t="str">
        <f>B13</f>
        <v>Štěpáník Michal</v>
      </c>
      <c r="W19" s="247">
        <v>3</v>
      </c>
      <c r="X19" s="239" t="s">
        <v>21</v>
      </c>
      <c r="Y19" s="240">
        <v>0</v>
      </c>
    </row>
    <row r="20" s="115" customFormat="1" ht="15"/>
    <row r="21" s="115" customFormat="1" ht="15"/>
    <row r="22" s="115" customFormat="1" ht="15"/>
    <row r="23" s="115" customFormat="1" ht="15"/>
    <row r="24" s="115" customFormat="1" ht="15"/>
    <row r="25" s="115" customFormat="1" ht="15"/>
    <row r="26" s="115" customFormat="1" ht="15"/>
    <row r="27" s="115" customFormat="1" ht="14.25" customHeight="1"/>
    <row r="28" spans="7:10" s="115" customFormat="1" ht="15" hidden="1">
      <c r="G28" s="115" t="s">
        <v>16</v>
      </c>
      <c r="H28" s="115">
        <v>7</v>
      </c>
      <c r="I28" s="115">
        <v>3</v>
      </c>
      <c r="J28" s="115">
        <v>0</v>
      </c>
    </row>
    <row r="29" spans="7:10" s="115" customFormat="1" ht="15" hidden="1">
      <c r="G29" s="115" t="s">
        <v>18</v>
      </c>
      <c r="H29" s="115">
        <v>6</v>
      </c>
      <c r="I29" s="115">
        <v>3</v>
      </c>
      <c r="J29" s="115">
        <v>1</v>
      </c>
    </row>
    <row r="30" spans="7:10" s="115" customFormat="1" ht="15" hidden="1">
      <c r="G30" s="115" t="s">
        <v>20</v>
      </c>
      <c r="H30" s="115">
        <v>5</v>
      </c>
      <c r="I30" s="115">
        <v>3</v>
      </c>
      <c r="J30" s="115">
        <v>2</v>
      </c>
    </row>
    <row r="31" spans="7:10" s="115" customFormat="1" ht="15" hidden="1">
      <c r="G31" s="115" t="s">
        <v>22</v>
      </c>
      <c r="H31" s="115">
        <v>4</v>
      </c>
      <c r="I31" s="115">
        <v>3</v>
      </c>
      <c r="J31" s="115">
        <v>0</v>
      </c>
    </row>
    <row r="32" spans="7:10" s="115" customFormat="1" ht="15" hidden="1">
      <c r="G32" s="115" t="s">
        <v>17</v>
      </c>
      <c r="H32" s="115">
        <v>2</v>
      </c>
      <c r="I32" s="115">
        <v>2</v>
      </c>
      <c r="J32" s="115">
        <v>3</v>
      </c>
    </row>
    <row r="33" spans="7:10" s="115" customFormat="1" ht="15" hidden="1">
      <c r="G33" s="115" t="s">
        <v>19</v>
      </c>
      <c r="H33" s="115">
        <v>1</v>
      </c>
      <c r="I33" s="115">
        <v>1</v>
      </c>
      <c r="J33" s="115">
        <v>3</v>
      </c>
    </row>
    <row r="34" spans="7:10" s="115" customFormat="1" ht="15" hidden="1">
      <c r="G34" s="115" t="s">
        <v>15</v>
      </c>
      <c r="H34" s="115">
        <v>0</v>
      </c>
      <c r="I34" s="115">
        <v>0</v>
      </c>
      <c r="J34" s="115">
        <v>3</v>
      </c>
    </row>
    <row r="35" spans="7:10" s="115" customFormat="1" ht="15" hidden="1">
      <c r="G35" s="115" t="s">
        <v>23</v>
      </c>
      <c r="H35" s="115">
        <v>-3</v>
      </c>
      <c r="I35" s="115">
        <v>0</v>
      </c>
      <c r="J35" s="115">
        <v>3</v>
      </c>
    </row>
    <row r="36" spans="7:10" s="115" customFormat="1" ht="15" hidden="1">
      <c r="G36" s="115" t="s">
        <v>24</v>
      </c>
      <c r="H36" s="115">
        <v>-3</v>
      </c>
      <c r="I36" s="115">
        <v>0</v>
      </c>
      <c r="J36" s="115">
        <v>0</v>
      </c>
    </row>
    <row r="37" spans="7:8" s="115" customFormat="1" ht="15" hidden="1">
      <c r="G37" s="115" t="s">
        <v>21</v>
      </c>
      <c r="H37" s="115">
        <f>""</f>
      </c>
    </row>
    <row r="38" s="115" customFormat="1" ht="15"/>
    <row r="39" s="115" customFormat="1" ht="15"/>
    <row r="40" s="115" customFormat="1" ht="15"/>
    <row r="41" s="115" customFormat="1" ht="15"/>
    <row r="42" s="115" customFormat="1" ht="15"/>
    <row r="43" s="115" customFormat="1" ht="15"/>
    <row r="44" s="115" customFormat="1" ht="15"/>
    <row r="45" s="115" customFormat="1" ht="15"/>
    <row r="46" s="115" customFormat="1" ht="15"/>
    <row r="47" s="115" customFormat="1" ht="15"/>
    <row r="48" s="115" customFormat="1" ht="15"/>
    <row r="49" s="115" customFormat="1" ht="15"/>
    <row r="50" s="115" customFormat="1" ht="15"/>
    <row r="51" s="115" customFormat="1" ht="15"/>
    <row r="52" s="115" customFormat="1" ht="15"/>
    <row r="53" s="115" customFormat="1" ht="15"/>
    <row r="54" s="115" customFormat="1" ht="15"/>
    <row r="55" s="115" customFormat="1" ht="15"/>
    <row r="56" s="115" customFormat="1" ht="15"/>
    <row r="57" s="115" customFormat="1" ht="15"/>
    <row r="58" s="115" customFormat="1" ht="15"/>
    <row r="59" s="115" customFormat="1" ht="15"/>
    <row r="60" s="115" customFormat="1" ht="15"/>
    <row r="61" s="115" customFormat="1" ht="15"/>
    <row r="62" s="115" customFormat="1" ht="15"/>
    <row r="63" s="115" customFormat="1" ht="15"/>
    <row r="64" s="115" customFormat="1" ht="15"/>
    <row r="65" s="115" customFormat="1" ht="15"/>
    <row r="66" s="115" customFormat="1" ht="15"/>
    <row r="67" s="115" customFormat="1" ht="15"/>
    <row r="68" s="115" customFormat="1" ht="15"/>
    <row r="69" s="115" customFormat="1" ht="15"/>
    <row r="70" s="115" customFormat="1" ht="15"/>
    <row r="71" s="115" customFormat="1" ht="15"/>
  </sheetData>
  <sheetProtection/>
  <protectedRanges>
    <protectedRange sqref="B12:B15" name="Oblast1_1_1"/>
    <protectedRange sqref="U11:U16" name="Oblast2_1_1"/>
    <protectedRange sqref="W11:W16" name="Oblast3_1_1"/>
    <protectedRange sqref="O12:O15" name="Oblast4_1_1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tabSelected="1" zoomScale="80" zoomScaleNormal="80" zoomScalePageLayoutView="0" workbookViewId="0" topLeftCell="G1">
      <selection activeCell="Q16" sqref="Q16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4" customFormat="1" ht="15"/>
    <row r="2" s="224" customFormat="1" ht="15"/>
    <row r="3" s="224" customFormat="1" ht="15"/>
    <row r="4" s="224" customFormat="1" ht="15"/>
    <row r="5" s="224" customFormat="1" ht="15"/>
    <row r="6" s="224" customFormat="1" ht="15"/>
    <row r="7" s="224" customFormat="1" ht="15"/>
    <row r="8" s="224" customFormat="1" ht="34.5" customHeight="1"/>
    <row r="9" ht="18.75" customHeight="1" thickBot="1"/>
    <row r="10" spans="19:25" ht="24" customHeight="1" thickBot="1">
      <c r="S10" s="166" t="s">
        <v>5</v>
      </c>
      <c r="T10" s="167" t="str">
        <f>B12</f>
        <v>Krajíček Aleš</v>
      </c>
      <c r="U10" s="168" t="s">
        <v>14</v>
      </c>
      <c r="V10" s="169" t="str">
        <f>B13</f>
        <v>Pinďák Pavel</v>
      </c>
      <c r="W10" s="170">
        <v>3</v>
      </c>
      <c r="X10" s="171" t="s">
        <v>21</v>
      </c>
      <c r="Y10" s="172" t="s">
        <v>67</v>
      </c>
    </row>
    <row r="11" spans="1:25" ht="24" customHeight="1" thickBot="1">
      <c r="A11" s="173"/>
      <c r="B11" s="174"/>
      <c r="C11" s="391">
        <v>1</v>
      </c>
      <c r="D11" s="392"/>
      <c r="E11" s="393">
        <v>2</v>
      </c>
      <c r="F11" s="392"/>
      <c r="G11" s="393">
        <v>3</v>
      </c>
      <c r="H11" s="392"/>
      <c r="I11" s="393">
        <v>4</v>
      </c>
      <c r="J11" s="392"/>
      <c r="K11" s="393">
        <v>5</v>
      </c>
      <c r="L11" s="394"/>
      <c r="M11" s="395" t="s">
        <v>27</v>
      </c>
      <c r="N11" s="396"/>
      <c r="O11" s="396"/>
      <c r="P11" s="175" t="s">
        <v>1</v>
      </c>
      <c r="Q11" s="176" t="s">
        <v>0</v>
      </c>
      <c r="S11" s="177" t="s">
        <v>6</v>
      </c>
      <c r="T11" s="167" t="str">
        <f>B14</f>
        <v>Máša Luděk</v>
      </c>
      <c r="U11" s="168" t="s">
        <v>14</v>
      </c>
      <c r="V11" s="169" t="str">
        <f>B15</f>
        <v>Ptáček Ivan</v>
      </c>
      <c r="W11" s="170" t="s">
        <v>67</v>
      </c>
      <c r="X11" s="171" t="s">
        <v>21</v>
      </c>
      <c r="Y11" s="172">
        <v>3</v>
      </c>
    </row>
    <row r="12" spans="1:25" ht="24" customHeight="1" thickBot="1" thickTop="1">
      <c r="A12" s="178">
        <v>1</v>
      </c>
      <c r="B12" s="179" t="s">
        <v>60</v>
      </c>
      <c r="C12" s="180"/>
      <c r="D12" s="181"/>
      <c r="E12" s="182" t="str">
        <f>W10&amp;":"&amp;Y10</f>
        <v>3:S</v>
      </c>
      <c r="F12" s="183">
        <f>VLOOKUP(E12,G28:H37,2,0)</f>
        <v>4</v>
      </c>
      <c r="G12" s="182" t="str">
        <f>W15&amp;":"&amp;Y15</f>
        <v>3:S</v>
      </c>
      <c r="H12" s="183">
        <f>VLOOKUP(G12,G28:H37,2,0)</f>
        <v>4</v>
      </c>
      <c r="I12" s="182" t="str">
        <f>Y18&amp;":"&amp;W18</f>
        <v>3:0</v>
      </c>
      <c r="J12" s="183">
        <f>VLOOKUP(I12,G28:H37,2,0)</f>
        <v>7</v>
      </c>
      <c r="K12" s="182" t="str">
        <f>Y12&amp;":"&amp;W12</f>
        <v>2:3</v>
      </c>
      <c r="L12" s="184">
        <f>VLOOKUP(K12,G28:H37,2,0)</f>
        <v>2</v>
      </c>
      <c r="M12" s="185">
        <f>VLOOKUP(E12,$G$28:$I$37,3,0)+VLOOKUP(G12,$G$28:$I$37,3,0)+VLOOKUP(I12,$G$28:$I$37,3,0)+VLOOKUP(K12,$G$28:$I$37,3,0)</f>
        <v>11</v>
      </c>
      <c r="N12" s="186" t="s">
        <v>21</v>
      </c>
      <c r="O12" s="187">
        <f>VLOOKUP(E12,$G$28:$J$37,4,0)+VLOOKUP(G12,$G$28:$J$37,4,0)+VLOOKUP(I12,$G$28:$J$37,4,0)+VLOOKUP(K12,$G$28:$J$37,4,0)</f>
        <v>3</v>
      </c>
      <c r="P12" s="369">
        <f>SUM(F12,H12,J12,L12)</f>
        <v>17</v>
      </c>
      <c r="Q12" s="370" t="s">
        <v>62</v>
      </c>
      <c r="S12" s="177" t="s">
        <v>45</v>
      </c>
      <c r="T12" s="167" t="str">
        <f>B16</f>
        <v>Šiška Zdeněk</v>
      </c>
      <c r="U12" s="168" t="s">
        <v>14</v>
      </c>
      <c r="V12" s="169" t="str">
        <f>B12</f>
        <v>Krajíček Aleš</v>
      </c>
      <c r="W12" s="170">
        <v>3</v>
      </c>
      <c r="X12" s="171" t="s">
        <v>21</v>
      </c>
      <c r="Y12" s="172">
        <v>2</v>
      </c>
    </row>
    <row r="13" spans="1:25" ht="24" customHeight="1" thickBot="1">
      <c r="A13" s="188">
        <v>2</v>
      </c>
      <c r="B13" s="189" t="s">
        <v>54</v>
      </c>
      <c r="C13" s="190" t="str">
        <f>Y10&amp;":"&amp;W10</f>
        <v>S:3</v>
      </c>
      <c r="D13" s="191">
        <f>VLOOKUP(C13,G28:H37,2,0)</f>
        <v>-3</v>
      </c>
      <c r="E13" s="192"/>
      <c r="F13" s="193"/>
      <c r="G13" s="194" t="str">
        <f>W13&amp;":"&amp;Y13</f>
        <v>3:S</v>
      </c>
      <c r="H13" s="191">
        <f>VLOOKUP(G13,G28:H37,2,0)</f>
        <v>4</v>
      </c>
      <c r="I13" s="194" t="str">
        <f>W16&amp;":"&amp;Y16</f>
        <v>S:S</v>
      </c>
      <c r="J13" s="191">
        <f>VLOOKUP(I13,G28:H37,2,0)</f>
        <v>-3</v>
      </c>
      <c r="K13" s="194" t="str">
        <f>Y19&amp;":"&amp;W19</f>
        <v>S:S</v>
      </c>
      <c r="L13" s="195">
        <f>VLOOKUP(K13,G28:H37,2,0)</f>
        <v>-3</v>
      </c>
      <c r="M13" s="196">
        <f>VLOOKUP(C13,$G$28:$I$37,3,0)+VLOOKUP(G13,$G$28:$I$37,3,0)+VLOOKUP(I13,$G$28:$I$37,3,0)+VLOOKUP(K13,$G$28:$I$37,3,0)</f>
        <v>3</v>
      </c>
      <c r="N13" s="197" t="s">
        <v>21</v>
      </c>
      <c r="O13" s="198">
        <f>VLOOKUP(C13,$G$28:$J$37,4,0)+VLOOKUP(G13,$G$28:$J$37,4,0)+VLOOKUP(I13,$G$28:$J$37,4,0)+VLOOKUP(K13,$G$28:$J$37,4,0)</f>
        <v>3</v>
      </c>
      <c r="P13" s="199">
        <f>SUM(D13,H13,J13,L13)</f>
        <v>-5</v>
      </c>
      <c r="Q13" s="372" t="s">
        <v>64</v>
      </c>
      <c r="S13" s="177" t="s">
        <v>7</v>
      </c>
      <c r="T13" s="167" t="str">
        <f>B13</f>
        <v>Pinďák Pavel</v>
      </c>
      <c r="U13" s="168" t="s">
        <v>14</v>
      </c>
      <c r="V13" s="169" t="str">
        <f>B14</f>
        <v>Máša Luděk</v>
      </c>
      <c r="W13" s="170">
        <v>3</v>
      </c>
      <c r="X13" s="171" t="s">
        <v>21</v>
      </c>
      <c r="Y13" s="172" t="s">
        <v>67</v>
      </c>
    </row>
    <row r="14" spans="1:25" ht="24" customHeight="1" thickBot="1">
      <c r="A14" s="188">
        <v>3</v>
      </c>
      <c r="B14" s="200" t="s">
        <v>55</v>
      </c>
      <c r="C14" s="190" t="str">
        <f>Y15&amp;":"&amp;W15</f>
        <v>S:3</v>
      </c>
      <c r="D14" s="191">
        <f>VLOOKUP(C14,G28:H37,2,0)</f>
        <v>-3</v>
      </c>
      <c r="E14" s="194" t="str">
        <f>Y13&amp;":"&amp;W13</f>
        <v>S:3</v>
      </c>
      <c r="F14" s="191">
        <f>VLOOKUP(E14,G28:H37,2,0)</f>
        <v>-3</v>
      </c>
      <c r="G14" s="192"/>
      <c r="H14" s="193"/>
      <c r="I14" s="194" t="str">
        <f>W11&amp;":"&amp;Y11</f>
        <v>S:3</v>
      </c>
      <c r="J14" s="191">
        <f>VLOOKUP(I14,G28:H37,2,0)</f>
        <v>-3</v>
      </c>
      <c r="K14" s="194" t="str">
        <f>W17&amp;":"&amp;Y17</f>
        <v>0:3</v>
      </c>
      <c r="L14" s="195">
        <f>VLOOKUP(K14,G28:H37,2,0)</f>
        <v>0</v>
      </c>
      <c r="M14" s="196">
        <f>VLOOKUP(C14,$G$28:$I$37,3,0)+VLOOKUP(E14,$G$28:$I$37,3,0)+VLOOKUP(I14,$G$28:$I$37,3,0)+VLOOKUP(K14,$G$28:$I$37,3,0)</f>
        <v>0</v>
      </c>
      <c r="N14" s="197" t="s">
        <v>21</v>
      </c>
      <c r="O14" s="198">
        <f>VLOOKUP(C14,$G$28:$J$37,4,0)+VLOOKUP(E14,$G$28:$J$37,4,0)+VLOOKUP(I14,$G$28:$J$37,4,0)+VLOOKUP(K14,$G$28:$J$37,4,0)</f>
        <v>12</v>
      </c>
      <c r="P14" s="371">
        <f>SUM(D14,F14,J14,L14)</f>
        <v>-9</v>
      </c>
      <c r="Q14" s="373" t="s">
        <v>66</v>
      </c>
      <c r="S14" s="177" t="s">
        <v>46</v>
      </c>
      <c r="T14" s="167" t="str">
        <f>B15</f>
        <v>Ptáček Ivan</v>
      </c>
      <c r="U14" s="168" t="s">
        <v>14</v>
      </c>
      <c r="V14" s="169" t="str">
        <f>B16</f>
        <v>Šiška Zdeněk</v>
      </c>
      <c r="W14" s="170">
        <v>0</v>
      </c>
      <c r="X14" s="171" t="s">
        <v>21</v>
      </c>
      <c r="Y14" s="172">
        <v>3</v>
      </c>
    </row>
    <row r="15" spans="1:25" ht="24" customHeight="1" thickBot="1">
      <c r="A15" s="188">
        <v>4</v>
      </c>
      <c r="B15" s="179" t="s">
        <v>59</v>
      </c>
      <c r="C15" s="190" t="str">
        <f>W18&amp;":"&amp;Y18</f>
        <v>0:3</v>
      </c>
      <c r="D15" s="191">
        <f>VLOOKUP(C15,G28:H37,2,0)</f>
        <v>0</v>
      </c>
      <c r="E15" s="194" t="str">
        <f>Y16&amp;":"&amp;W16</f>
        <v>S:S</v>
      </c>
      <c r="F15" s="191">
        <f>VLOOKUP(E15,G28:H37,2,0)</f>
        <v>-3</v>
      </c>
      <c r="G15" s="194" t="str">
        <f>Y11&amp;":"&amp;W11</f>
        <v>3:S</v>
      </c>
      <c r="H15" s="191">
        <f>VLOOKUP(G15,G28:H37,2,0)</f>
        <v>4</v>
      </c>
      <c r="I15" s="192"/>
      <c r="J15" s="201"/>
      <c r="K15" s="202" t="str">
        <f>W14&amp;":"&amp;Y14</f>
        <v>0:3</v>
      </c>
      <c r="L15" s="195">
        <f>VLOOKUP(K15,G28:H37,2,0)</f>
        <v>0</v>
      </c>
      <c r="M15" s="196">
        <f>VLOOKUP(C15,$G$28:$I$37,3,0)+VLOOKUP(G15,$G$28:$I$37,3,0)+VLOOKUP(E15,$G$28:$I$37,3,0)+VLOOKUP(K15,$G$28:$I$37,3,0)</f>
        <v>3</v>
      </c>
      <c r="N15" s="203" t="s">
        <v>21</v>
      </c>
      <c r="O15" s="198">
        <f>VLOOKUP(C15,$G$28:$J$37,4,0)+VLOOKUP(E15,$G$28:$J$37,4,0)+VLOOKUP(G15,$G$28:$J$37,4,0)+VLOOKUP(K15,$G$28:$J$37,4,0)</f>
        <v>6</v>
      </c>
      <c r="P15" s="199">
        <f>SUM(D15,F15,H15,L15)</f>
        <v>1</v>
      </c>
      <c r="Q15" s="204" t="s">
        <v>65</v>
      </c>
      <c r="S15" s="177" t="s">
        <v>2</v>
      </c>
      <c r="T15" s="167" t="str">
        <f>B12</f>
        <v>Krajíček Aleš</v>
      </c>
      <c r="U15" s="168" t="s">
        <v>14</v>
      </c>
      <c r="V15" s="169" t="str">
        <f>B14</f>
        <v>Máša Luděk</v>
      </c>
      <c r="W15" s="170">
        <v>3</v>
      </c>
      <c r="X15" s="171" t="s">
        <v>21</v>
      </c>
      <c r="Y15" s="172" t="s">
        <v>67</v>
      </c>
    </row>
    <row r="16" spans="1:25" ht="24" customHeight="1" thickBot="1">
      <c r="A16" s="205">
        <v>5</v>
      </c>
      <c r="B16" s="206" t="s">
        <v>56</v>
      </c>
      <c r="C16" s="207" t="str">
        <f>W12&amp;":"&amp;Y12</f>
        <v>3:2</v>
      </c>
      <c r="D16" s="208">
        <f>VLOOKUP(C16,G28:H37,2,0)</f>
        <v>5</v>
      </c>
      <c r="E16" s="209" t="str">
        <f>W19&amp;":"&amp;Y19</f>
        <v>S:S</v>
      </c>
      <c r="F16" s="208">
        <f>VLOOKUP(E16,G28:H37,2,0)</f>
        <v>-3</v>
      </c>
      <c r="G16" s="209" t="str">
        <f>Y17&amp;":"&amp;W17</f>
        <v>3:0</v>
      </c>
      <c r="H16" s="208">
        <f>VLOOKUP(G16,G28:H37,2,0)</f>
        <v>7</v>
      </c>
      <c r="I16" s="209" t="str">
        <f>Y14&amp;":"&amp;W14</f>
        <v>3:0</v>
      </c>
      <c r="J16" s="208">
        <f>VLOOKUP(I16,G28:H37,2,0)</f>
        <v>7</v>
      </c>
      <c r="K16" s="210"/>
      <c r="L16" s="211"/>
      <c r="M16" s="212">
        <f>VLOOKUP(C16,$G$28:$I$37,3,0)+VLOOKUP(G16,$G$28:$I$37,3,0)+VLOOKUP(I16,$G$28:$I$37,3,0)+VLOOKUP(E16,$G$28:$I$37,3,0)</f>
        <v>9</v>
      </c>
      <c r="N16" s="213" t="s">
        <v>21</v>
      </c>
      <c r="O16" s="214">
        <f>VLOOKUP(C16,$G$28:$J$37,4,0)+VLOOKUP(E16,$G$28:$J$37,4,0)+VLOOKUP(I16,$G$28:$J$37,4,0)+VLOOKUP(G16,$G$28:$J$37,4,0)</f>
        <v>2</v>
      </c>
      <c r="P16" s="215">
        <f>SUM(D16,F16,H16,J16)</f>
        <v>16</v>
      </c>
      <c r="Q16" s="216" t="s">
        <v>63</v>
      </c>
      <c r="S16" s="177" t="s">
        <v>4</v>
      </c>
      <c r="T16" s="167" t="str">
        <f>B13</f>
        <v>Pinďák Pavel</v>
      </c>
      <c r="U16" s="168" t="s">
        <v>14</v>
      </c>
      <c r="V16" s="169" t="str">
        <f>B15</f>
        <v>Ptáček Ivan</v>
      </c>
      <c r="W16" s="170" t="s">
        <v>67</v>
      </c>
      <c r="X16" s="171" t="s">
        <v>21</v>
      </c>
      <c r="Y16" s="172" t="s">
        <v>67</v>
      </c>
    </row>
    <row r="17" spans="19:25" ht="24" customHeight="1" thickBot="1">
      <c r="S17" s="177" t="s">
        <v>47</v>
      </c>
      <c r="T17" s="167" t="str">
        <f>B14</f>
        <v>Máša Luděk</v>
      </c>
      <c r="U17" s="168" t="s">
        <v>14</v>
      </c>
      <c r="V17" s="169" t="str">
        <f>B16</f>
        <v>Šiška Zdeněk</v>
      </c>
      <c r="W17" s="170">
        <v>0</v>
      </c>
      <c r="X17" s="171" t="s">
        <v>21</v>
      </c>
      <c r="Y17" s="172">
        <v>3</v>
      </c>
    </row>
    <row r="18" spans="3:25" ht="24" customHeight="1" thickBot="1">
      <c r="C18" s="48" t="s">
        <v>8</v>
      </c>
      <c r="D18" s="49" t="s">
        <v>9</v>
      </c>
      <c r="E18" s="217"/>
      <c r="F18" s="50" t="s">
        <v>10</v>
      </c>
      <c r="G18" s="51" t="s">
        <v>11</v>
      </c>
      <c r="H18" s="13"/>
      <c r="I18" s="52" t="s">
        <v>12</v>
      </c>
      <c r="J18" s="53" t="s">
        <v>13</v>
      </c>
      <c r="K18" s="53"/>
      <c r="L18" s="218"/>
      <c r="S18" s="177" t="s">
        <v>3</v>
      </c>
      <c r="T18" s="167" t="str">
        <f>B15</f>
        <v>Ptáček Ivan</v>
      </c>
      <c r="U18" s="168" t="s">
        <v>14</v>
      </c>
      <c r="V18" s="169" t="str">
        <f>B12</f>
        <v>Krajíček Aleš</v>
      </c>
      <c r="W18" s="170">
        <v>0</v>
      </c>
      <c r="X18" s="171" t="s">
        <v>21</v>
      </c>
      <c r="Y18" s="172">
        <v>3</v>
      </c>
    </row>
    <row r="19" spans="19:25" ht="24" customHeight="1" thickBot="1">
      <c r="S19" s="177" t="s">
        <v>48</v>
      </c>
      <c r="T19" s="167" t="str">
        <f>B16</f>
        <v>Šiška Zdeněk</v>
      </c>
      <c r="U19" s="168" t="s">
        <v>14</v>
      </c>
      <c r="V19" s="169" t="str">
        <f>B13</f>
        <v>Pinďák Pavel</v>
      </c>
      <c r="W19" s="170" t="s">
        <v>67</v>
      </c>
      <c r="X19" s="171" t="s">
        <v>21</v>
      </c>
      <c r="Y19" s="172" t="s">
        <v>67</v>
      </c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8"/>
  <sheetViews>
    <sheetView zoomScalePageLayoutView="0" workbookViewId="0" topLeftCell="A1">
      <selection activeCell="K18" sqref="K18"/>
    </sheetView>
  </sheetViews>
  <sheetFormatPr defaultColWidth="9.140625" defaultRowHeight="15"/>
  <cols>
    <col min="3" max="3" width="11.57421875" style="112" customWidth="1"/>
    <col min="4" max="4" width="16.7109375" style="0" customWidth="1"/>
    <col min="5" max="5" width="20.7109375" style="0" customWidth="1"/>
    <col min="6" max="6" width="2.140625" style="99" customWidth="1"/>
    <col min="7" max="7" width="20.7109375" style="0" customWidth="1"/>
    <col min="8" max="8" width="16.7109375" style="0" customWidth="1"/>
  </cols>
  <sheetData>
    <row r="1" spans="4:8" ht="15" customHeight="1" thickTop="1">
      <c r="D1" s="54"/>
      <c r="E1" s="55"/>
      <c r="F1" s="56"/>
      <c r="G1" s="55"/>
      <c r="H1" s="57"/>
    </row>
    <row r="2" spans="4:8" ht="15" customHeight="1">
      <c r="D2" s="58"/>
      <c r="E2" s="59"/>
      <c r="F2" s="60"/>
      <c r="G2" s="59"/>
      <c r="H2" s="61"/>
    </row>
    <row r="3" spans="4:8" ht="15" customHeight="1">
      <c r="D3" s="58"/>
      <c r="E3" s="59"/>
      <c r="F3" s="60"/>
      <c r="G3" s="59"/>
      <c r="H3" s="61"/>
    </row>
    <row r="4" spans="4:8" ht="15" customHeight="1">
      <c r="D4" s="58"/>
      <c r="E4" s="59"/>
      <c r="F4" s="60"/>
      <c r="G4" s="59"/>
      <c r="H4" s="62"/>
    </row>
    <row r="5" spans="4:8" ht="15" customHeight="1">
      <c r="D5" s="58"/>
      <c r="E5" s="59"/>
      <c r="F5" s="60"/>
      <c r="G5" s="59"/>
      <c r="H5" s="62"/>
    </row>
    <row r="6" spans="4:8" ht="27.75" customHeight="1" thickBot="1">
      <c r="D6" s="63" t="s">
        <v>30</v>
      </c>
      <c r="E6" s="63" t="s">
        <v>31</v>
      </c>
      <c r="F6" s="64"/>
      <c r="G6" s="63" t="s">
        <v>32</v>
      </c>
      <c r="H6" s="63" t="s">
        <v>33</v>
      </c>
    </row>
    <row r="7" spans="4:8" ht="27.75" customHeight="1" thickTop="1">
      <c r="D7" s="68"/>
      <c r="E7" s="100" t="str">
        <f>'1. liga'!R11</f>
        <v>Ruman Milan</v>
      </c>
      <c r="F7" s="100" t="s">
        <v>14</v>
      </c>
      <c r="G7" s="100" t="str">
        <f>'1. liga'!T11</f>
        <v>Saňák Adam</v>
      </c>
      <c r="H7" s="69"/>
    </row>
    <row r="8" spans="4:8" ht="27.75" customHeight="1">
      <c r="D8" s="70"/>
      <c r="E8" s="101" t="str">
        <f>'1. liga'!R12</f>
        <v>Überall Roman</v>
      </c>
      <c r="F8" s="101" t="s">
        <v>14</v>
      </c>
      <c r="G8" s="101" t="str">
        <f>'1. liga'!T12</f>
        <v>Münster Jaromír</v>
      </c>
      <c r="H8" s="71"/>
    </row>
    <row r="9" spans="3:8" ht="27.75" customHeight="1">
      <c r="C9" s="112" t="s">
        <v>40</v>
      </c>
      <c r="D9" s="70"/>
      <c r="E9" s="101" t="str">
        <f>'1. liga'!R13</f>
        <v>Saňák Adam</v>
      </c>
      <c r="F9" s="101" t="s">
        <v>14</v>
      </c>
      <c r="G9" s="101" t="str">
        <f>'1. liga'!T13</f>
        <v>Überall Roman</v>
      </c>
      <c r="H9" s="71"/>
    </row>
    <row r="10" spans="4:10" ht="27.75" customHeight="1">
      <c r="D10" s="70"/>
      <c r="E10" s="101" t="str">
        <f>'1. liga'!R14</f>
        <v>Ruman Milan</v>
      </c>
      <c r="F10" s="101" t="s">
        <v>14</v>
      </c>
      <c r="G10" s="101" t="str">
        <f>'1. liga'!T14</f>
        <v>Überall Roman</v>
      </c>
      <c r="H10" s="71"/>
      <c r="J10" s="74"/>
    </row>
    <row r="11" spans="4:13" ht="27.75" customHeight="1">
      <c r="D11" s="70"/>
      <c r="E11" s="101" t="str">
        <f>'1. liga'!R15</f>
        <v>Saňák Adam</v>
      </c>
      <c r="F11" s="101" t="s">
        <v>14</v>
      </c>
      <c r="G11" s="101" t="str">
        <f>'1. liga'!T15</f>
        <v>Münster Jaromír</v>
      </c>
      <c r="H11" s="71"/>
      <c r="M11" s="74"/>
    </row>
    <row r="12" spans="3:8" ht="27.75" customHeight="1" thickBot="1">
      <c r="C12" s="113"/>
      <c r="D12" s="72"/>
      <c r="E12" s="102" t="str">
        <f>'1. liga'!R16</f>
        <v>Münster Jaromír</v>
      </c>
      <c r="F12" s="102" t="s">
        <v>14</v>
      </c>
      <c r="G12" s="102" t="str">
        <f>'1. liga'!T16</f>
        <v>Ruman Milan</v>
      </c>
      <c r="H12" s="73"/>
    </row>
    <row r="13" spans="4:8" ht="27.75" customHeight="1" thickTop="1">
      <c r="D13" s="65"/>
      <c r="E13" s="106" t="str">
        <f>'2. liga'!R11</f>
        <v>Maček Lukáš</v>
      </c>
      <c r="F13" s="103" t="s">
        <v>14</v>
      </c>
      <c r="G13" s="107" t="str">
        <f>'2. liga'!T11</f>
        <v>Klimák Jan</v>
      </c>
      <c r="H13" s="65"/>
    </row>
    <row r="14" spans="4:8" ht="27.75" customHeight="1">
      <c r="D14" s="66"/>
      <c r="E14" s="106" t="str">
        <f>'2. liga'!R12</f>
        <v>Konečný Dan</v>
      </c>
      <c r="F14" s="104" t="s">
        <v>14</v>
      </c>
      <c r="G14" s="107" t="str">
        <f>'2. liga'!T12</f>
        <v>Matula Martin</v>
      </c>
      <c r="H14" s="66"/>
    </row>
    <row r="15" spans="3:8" ht="27.75" customHeight="1">
      <c r="C15" s="112" t="s">
        <v>41</v>
      </c>
      <c r="D15" s="66"/>
      <c r="E15" s="106" t="str">
        <f>'2. liga'!R13</f>
        <v>Klimák Jan</v>
      </c>
      <c r="F15" s="104" t="s">
        <v>14</v>
      </c>
      <c r="G15" s="107" t="str">
        <f>'2. liga'!T13</f>
        <v>Konečný Dan</v>
      </c>
      <c r="H15" s="66"/>
    </row>
    <row r="16" spans="4:13" ht="27.75" customHeight="1">
      <c r="D16" s="66"/>
      <c r="E16" s="106" t="str">
        <f>'2. liga'!R14</f>
        <v>Maček Lukáš</v>
      </c>
      <c r="F16" s="104" t="s">
        <v>14</v>
      </c>
      <c r="G16" s="107" t="str">
        <f>'2. liga'!T14</f>
        <v>Konečný Dan</v>
      </c>
      <c r="H16" s="66"/>
      <c r="M16" s="163"/>
    </row>
    <row r="17" spans="4:13" ht="27.75" customHeight="1">
      <c r="D17" s="66"/>
      <c r="E17" s="106" t="str">
        <f>'2. liga'!R15</f>
        <v>Klimák Jan</v>
      </c>
      <c r="F17" s="104" t="s">
        <v>14</v>
      </c>
      <c r="G17" s="107" t="str">
        <f>'2. liga'!T15</f>
        <v>Matula Martin</v>
      </c>
      <c r="H17" s="66"/>
      <c r="M17" s="74"/>
    </row>
    <row r="18" spans="3:8" ht="27.75" customHeight="1" thickBot="1">
      <c r="C18" s="113"/>
      <c r="D18" s="67"/>
      <c r="E18" s="110" t="str">
        <f>'2. liga'!R16</f>
        <v>Matula Martin</v>
      </c>
      <c r="F18" s="105" t="s">
        <v>14</v>
      </c>
      <c r="G18" s="111" t="str">
        <f>'2. liga'!T16</f>
        <v>Maček Lukáš</v>
      </c>
      <c r="H18" s="67"/>
    </row>
    <row r="19" spans="3:8" ht="27.75" customHeight="1" thickTop="1">
      <c r="C19" s="114"/>
      <c r="D19" s="65"/>
      <c r="E19" s="106" t="str">
        <f>'3. liga'!T10</f>
        <v>Štefaník Drahoslav</v>
      </c>
      <c r="F19" s="103" t="s">
        <v>14</v>
      </c>
      <c r="G19" s="107" t="str">
        <f>'3. liga'!V10</f>
        <v>Štěpáník Michal</v>
      </c>
      <c r="H19" s="65"/>
    </row>
    <row r="20" spans="3:8" ht="27.75" customHeight="1">
      <c r="C20" s="114"/>
      <c r="D20" s="75"/>
      <c r="E20" s="108" t="str">
        <f>'3. liga'!T11</f>
        <v>Koudela Vladimír</v>
      </c>
      <c r="F20" s="104" t="s">
        <v>14</v>
      </c>
      <c r="G20" s="109" t="str">
        <f>'3. liga'!V11</f>
        <v>Masař Jakub</v>
      </c>
      <c r="H20" s="75"/>
    </row>
    <row r="21" spans="3:8" ht="27.75" customHeight="1">
      <c r="C21" s="114" t="s">
        <v>42</v>
      </c>
      <c r="D21" s="162"/>
      <c r="E21" s="108" t="str">
        <f>'3. liga'!T12</f>
        <v>Hrnčiřík Pavel</v>
      </c>
      <c r="F21" s="161" t="s">
        <v>14</v>
      </c>
      <c r="G21" s="109" t="str">
        <f>'3. liga'!V12</f>
        <v>Štefaník Drahoslav</v>
      </c>
      <c r="H21" s="162"/>
    </row>
    <row r="22" spans="3:8" ht="27.75" customHeight="1">
      <c r="C22" s="114"/>
      <c r="D22" s="162"/>
      <c r="E22" s="108" t="str">
        <f>'3. liga'!T13</f>
        <v>Štěpáník Michal</v>
      </c>
      <c r="F22" s="161" t="s">
        <v>14</v>
      </c>
      <c r="G22" s="109" t="str">
        <f>'3. liga'!V13</f>
        <v>Koudela Vladimír</v>
      </c>
      <c r="H22" s="162"/>
    </row>
    <row r="23" spans="3:8" ht="27.75" customHeight="1">
      <c r="C23" s="114"/>
      <c r="D23" s="162"/>
      <c r="E23" s="108" t="str">
        <f>'3. liga'!T14</f>
        <v>Masař Jakub</v>
      </c>
      <c r="F23" s="161" t="s">
        <v>14</v>
      </c>
      <c r="G23" s="109" t="str">
        <f>'3. liga'!V14</f>
        <v>Hrnčiřík Pavel</v>
      </c>
      <c r="H23" s="162"/>
    </row>
    <row r="24" spans="3:8" ht="27.75" customHeight="1">
      <c r="C24" s="114"/>
      <c r="D24" s="162"/>
      <c r="E24" s="108" t="str">
        <f>'3. liga'!T15</f>
        <v>Štefaník Drahoslav</v>
      </c>
      <c r="F24" s="161" t="s">
        <v>14</v>
      </c>
      <c r="G24" s="109" t="str">
        <f>'3. liga'!V15</f>
        <v>Koudela Vladimír</v>
      </c>
      <c r="H24" s="162"/>
    </row>
    <row r="25" spans="3:8" ht="27.75" customHeight="1">
      <c r="C25" s="114"/>
      <c r="D25" s="162"/>
      <c r="E25" s="108" t="str">
        <f>'3. liga'!T16</f>
        <v>Štěpáník Michal</v>
      </c>
      <c r="F25" s="161" t="s">
        <v>14</v>
      </c>
      <c r="G25" s="109" t="str">
        <f>'3. liga'!V16</f>
        <v>Masař Jakub</v>
      </c>
      <c r="H25" s="162"/>
    </row>
    <row r="26" spans="3:8" ht="27.75" customHeight="1">
      <c r="C26" s="114"/>
      <c r="D26" s="66"/>
      <c r="E26" s="108" t="str">
        <f>'3. liga'!T17</f>
        <v>Koudela Vladimír</v>
      </c>
      <c r="F26" s="104" t="s">
        <v>14</v>
      </c>
      <c r="G26" s="109" t="str">
        <f>'3. liga'!V17</f>
        <v>Hrnčiřík Pavel</v>
      </c>
      <c r="H26" s="66"/>
    </row>
    <row r="27" spans="4:8" ht="27.75" customHeight="1">
      <c r="D27" s="66"/>
      <c r="E27" s="108" t="str">
        <f>'3. liga'!T18</f>
        <v>Masař Jakub</v>
      </c>
      <c r="F27" s="104" t="s">
        <v>14</v>
      </c>
      <c r="G27" s="109" t="str">
        <f>'3. liga'!V18</f>
        <v>Štefaník Drahoslav</v>
      </c>
      <c r="H27" s="66"/>
    </row>
    <row r="28" spans="3:8" ht="27.75" customHeight="1" thickBot="1">
      <c r="C28" s="113"/>
      <c r="D28" s="67"/>
      <c r="E28" s="110" t="str">
        <f>'3. liga'!T19</f>
        <v>Hrnčiřík Pavel</v>
      </c>
      <c r="F28" s="105" t="s">
        <v>14</v>
      </c>
      <c r="G28" s="111" t="str">
        <f>'3. liga'!V19</f>
        <v>Štěpáník Michal</v>
      </c>
      <c r="H28" s="67"/>
    </row>
    <row r="29" spans="4:8" ht="27.75" customHeight="1" thickTop="1">
      <c r="D29" s="65"/>
      <c r="E29" s="106" t="str">
        <f>'4. liga'!T10</f>
        <v>Krajíček Aleš</v>
      </c>
      <c r="F29" s="103" t="s">
        <v>14</v>
      </c>
      <c r="G29" s="107" t="str">
        <f>'4. liga'!V10</f>
        <v>Pinďák Pavel</v>
      </c>
      <c r="H29" s="65"/>
    </row>
    <row r="30" spans="4:8" ht="27.75" customHeight="1">
      <c r="D30" s="65"/>
      <c r="E30" s="106" t="str">
        <f>'4. liga'!T11</f>
        <v>Máša Luděk</v>
      </c>
      <c r="F30" s="104" t="s">
        <v>14</v>
      </c>
      <c r="G30" s="107" t="str">
        <f>'4. liga'!V11</f>
        <v>Ptáček Ivan</v>
      </c>
      <c r="H30" s="65"/>
    </row>
    <row r="31" spans="3:8" ht="27.75" customHeight="1">
      <c r="C31" s="112" t="s">
        <v>43</v>
      </c>
      <c r="D31" s="65"/>
      <c r="E31" s="106" t="str">
        <f>'4. liga'!T12</f>
        <v>Šiška Zdeněk</v>
      </c>
      <c r="F31" s="104" t="s">
        <v>14</v>
      </c>
      <c r="G31" s="107" t="str">
        <f>'4. liga'!V12</f>
        <v>Krajíček Aleš</v>
      </c>
      <c r="H31" s="65"/>
    </row>
    <row r="32" spans="4:8" ht="27.75" customHeight="1">
      <c r="D32" s="65"/>
      <c r="E32" s="106" t="str">
        <f>'4. liga'!T13</f>
        <v>Pinďák Pavel</v>
      </c>
      <c r="F32" s="104" t="s">
        <v>14</v>
      </c>
      <c r="G32" s="107" t="str">
        <f>'4. liga'!V13</f>
        <v>Máša Luděk</v>
      </c>
      <c r="H32" s="65"/>
    </row>
    <row r="33" spans="4:8" ht="27.75" customHeight="1">
      <c r="D33" s="65"/>
      <c r="E33" s="106" t="str">
        <f>'4. liga'!T14</f>
        <v>Ptáček Ivan</v>
      </c>
      <c r="F33" s="104" t="s">
        <v>14</v>
      </c>
      <c r="G33" s="107" t="str">
        <f>'4. liga'!V14</f>
        <v>Šiška Zdeněk</v>
      </c>
      <c r="H33" s="65"/>
    </row>
    <row r="34" spans="4:8" ht="27.75" customHeight="1">
      <c r="D34" s="65"/>
      <c r="E34" s="106" t="str">
        <f>'4. liga'!T15</f>
        <v>Krajíček Aleš</v>
      </c>
      <c r="F34" s="104" t="s">
        <v>14</v>
      </c>
      <c r="G34" s="107" t="str">
        <f>'4. liga'!V15</f>
        <v>Máša Luděk</v>
      </c>
      <c r="H34" s="65"/>
    </row>
    <row r="35" spans="4:8" ht="27.75" customHeight="1">
      <c r="D35" s="65"/>
      <c r="E35" s="106" t="str">
        <f>'4. liga'!T16</f>
        <v>Pinďák Pavel</v>
      </c>
      <c r="F35" s="104" t="s">
        <v>14</v>
      </c>
      <c r="G35" s="107" t="str">
        <f>'4. liga'!V16</f>
        <v>Ptáček Ivan</v>
      </c>
      <c r="H35" s="65"/>
    </row>
    <row r="36" spans="4:8" ht="27.75" customHeight="1">
      <c r="D36" s="65"/>
      <c r="E36" s="106" t="str">
        <f>'4. liga'!T17</f>
        <v>Máša Luděk</v>
      </c>
      <c r="F36" s="104" t="s">
        <v>14</v>
      </c>
      <c r="G36" s="107" t="str">
        <f>'4. liga'!V17</f>
        <v>Šiška Zdeněk</v>
      </c>
      <c r="H36" s="65"/>
    </row>
    <row r="37" spans="4:8" ht="27.75" customHeight="1">
      <c r="D37" s="66"/>
      <c r="E37" s="106" t="str">
        <f>'4. liga'!T18</f>
        <v>Ptáček Ivan</v>
      </c>
      <c r="F37" s="104" t="s">
        <v>14</v>
      </c>
      <c r="G37" s="107" t="str">
        <f>'4. liga'!V18</f>
        <v>Krajíček Aleš</v>
      </c>
      <c r="H37" s="66"/>
    </row>
    <row r="38" spans="3:8" ht="27.75" customHeight="1" thickBot="1">
      <c r="C38" s="113"/>
      <c r="D38" s="67"/>
      <c r="E38" s="110" t="str">
        <f>'4. liga'!T19</f>
        <v>Šiška Zdeněk</v>
      </c>
      <c r="F38" s="105" t="s">
        <v>14</v>
      </c>
      <c r="G38" s="111" t="str">
        <f>'4. liga'!V19</f>
        <v>Pinďák Pavel</v>
      </c>
      <c r="H38" s="67"/>
    </row>
    <row r="39" spans="3:8" s="74" customFormat="1" ht="19.5" customHeight="1" thickTop="1">
      <c r="C39" s="114"/>
      <c r="D39" s="59"/>
      <c r="E39" s="59"/>
      <c r="F39" s="60"/>
      <c r="G39" s="59"/>
      <c r="H39" s="59"/>
    </row>
    <row r="40" spans="3:8" s="74" customFormat="1" ht="19.5" customHeight="1">
      <c r="C40" s="114"/>
      <c r="D40" s="59"/>
      <c r="E40" s="59"/>
      <c r="F40" s="60"/>
      <c r="G40" s="59"/>
      <c r="H40" s="59"/>
    </row>
    <row r="41" spans="1:18" s="164" customFormat="1" ht="19.5" customHeight="1" thickBot="1">
      <c r="A41" s="74"/>
      <c r="B41" s="74"/>
      <c r="C41" s="114"/>
      <c r="D41" s="59"/>
      <c r="E41" s="59"/>
      <c r="F41" s="60"/>
      <c r="G41" s="59"/>
      <c r="H41" s="59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3:8" ht="19.5" customHeight="1" thickTop="1">
      <c r="C42" s="114"/>
      <c r="D42" s="59"/>
      <c r="E42" s="59"/>
      <c r="F42" s="60"/>
      <c r="G42" s="59"/>
      <c r="H42" s="59"/>
    </row>
    <row r="43" spans="3:8" ht="19.5" customHeight="1">
      <c r="C43" s="114"/>
      <c r="D43" s="59"/>
      <c r="E43" s="59"/>
      <c r="F43" s="60"/>
      <c r="G43" s="59"/>
      <c r="H43" s="59"/>
    </row>
    <row r="44" spans="3:8" ht="19.5" customHeight="1">
      <c r="C44" s="114"/>
      <c r="D44" s="59"/>
      <c r="E44" s="59"/>
      <c r="F44" s="60"/>
      <c r="G44" s="59"/>
      <c r="H44" s="59"/>
    </row>
    <row r="45" spans="4:8" ht="54.75" customHeight="1">
      <c r="D45" s="74"/>
      <c r="E45" s="74"/>
      <c r="F45" s="76"/>
      <c r="G45" s="74"/>
      <c r="H45" s="74"/>
    </row>
    <row r="46" spans="4:8" ht="23.25" customHeight="1" thickBot="1">
      <c r="D46" s="74"/>
      <c r="E46" s="74"/>
      <c r="F46" s="76"/>
      <c r="G46" s="74"/>
      <c r="H46" s="74"/>
    </row>
    <row r="47" spans="4:8" ht="14.25" customHeight="1" thickTop="1">
      <c r="D47" s="54"/>
      <c r="E47" s="55"/>
      <c r="F47" s="56"/>
      <c r="G47" s="55"/>
      <c r="H47" s="57"/>
    </row>
    <row r="48" spans="4:8" ht="14.25" customHeight="1">
      <c r="D48" s="58"/>
      <c r="E48" s="59"/>
      <c r="F48" s="60"/>
      <c r="G48" s="59"/>
      <c r="H48" s="61"/>
    </row>
    <row r="49" spans="4:8" ht="14.25" customHeight="1">
      <c r="D49" s="58"/>
      <c r="E49" s="59"/>
      <c r="F49" s="60"/>
      <c r="G49" s="59"/>
      <c r="H49" s="61"/>
    </row>
    <row r="50" spans="4:8" ht="14.25" customHeight="1">
      <c r="D50" s="58"/>
      <c r="E50" s="59"/>
      <c r="F50" s="60"/>
      <c r="G50" s="59"/>
      <c r="H50" s="62"/>
    </row>
    <row r="51" spans="4:8" ht="14.25" customHeight="1">
      <c r="D51" s="58"/>
      <c r="E51" s="59"/>
      <c r="F51" s="60"/>
      <c r="G51" s="59"/>
      <c r="H51" s="62"/>
    </row>
    <row r="52" spans="4:8" ht="14.25" customHeight="1" thickBot="1">
      <c r="D52" s="77"/>
      <c r="E52" s="78"/>
      <c r="F52" s="79"/>
      <c r="G52" s="78"/>
      <c r="H52" s="80"/>
    </row>
    <row r="53" spans="4:8" ht="25.5" customHeight="1" thickBot="1" thickTop="1">
      <c r="D53" s="81" t="s">
        <v>30</v>
      </c>
      <c r="E53" s="81" t="s">
        <v>31</v>
      </c>
      <c r="F53" s="82"/>
      <c r="G53" s="81" t="s">
        <v>32</v>
      </c>
      <c r="H53" s="81" t="s">
        <v>33</v>
      </c>
    </row>
    <row r="54" spans="4:8" ht="22.5" customHeight="1" thickTop="1">
      <c r="D54" s="83"/>
      <c r="E54" s="84"/>
      <c r="F54" s="85" t="s">
        <v>14</v>
      </c>
      <c r="G54" s="86"/>
      <c r="H54" s="83"/>
    </row>
    <row r="55" spans="4:8" ht="22.5" customHeight="1">
      <c r="D55" s="83"/>
      <c r="E55" s="84"/>
      <c r="F55" s="85"/>
      <c r="G55" s="86"/>
      <c r="H55" s="83"/>
    </row>
    <row r="56" spans="4:8" ht="22.5" customHeight="1">
      <c r="D56" s="83"/>
      <c r="E56" s="84"/>
      <c r="F56" s="85"/>
      <c r="G56" s="86"/>
      <c r="H56" s="83"/>
    </row>
    <row r="57" spans="4:8" ht="22.5" customHeight="1">
      <c r="D57" s="83"/>
      <c r="E57" s="84"/>
      <c r="F57" s="85"/>
      <c r="G57" s="86"/>
      <c r="H57" s="83"/>
    </row>
    <row r="58" spans="4:8" ht="22.5" customHeight="1">
      <c r="D58" s="87"/>
      <c r="E58" s="88"/>
      <c r="F58" s="89" t="s">
        <v>14</v>
      </c>
      <c r="G58" s="90"/>
      <c r="H58" s="87"/>
    </row>
    <row r="59" spans="4:8" ht="22.5" customHeight="1">
      <c r="D59" s="91"/>
      <c r="E59" s="92"/>
      <c r="F59" s="93" t="s">
        <v>14</v>
      </c>
      <c r="G59" s="94"/>
      <c r="H59" s="91"/>
    </row>
    <row r="60" spans="4:8" ht="22.5" customHeight="1">
      <c r="D60" s="91"/>
      <c r="E60" s="92"/>
      <c r="F60" s="93" t="s">
        <v>14</v>
      </c>
      <c r="G60" s="94"/>
      <c r="H60" s="91"/>
    </row>
    <row r="61" spans="4:8" ht="22.5" customHeight="1">
      <c r="D61" s="91"/>
      <c r="E61" s="92"/>
      <c r="F61" s="93" t="s">
        <v>14</v>
      </c>
      <c r="G61" s="94"/>
      <c r="H61" s="91"/>
    </row>
    <row r="62" spans="4:8" ht="22.5" customHeight="1">
      <c r="D62" s="91"/>
      <c r="E62" s="92"/>
      <c r="F62" s="93" t="s">
        <v>14</v>
      </c>
      <c r="G62" s="94"/>
      <c r="H62" s="91"/>
    </row>
    <row r="63" spans="4:8" ht="22.5" customHeight="1">
      <c r="D63" s="91"/>
      <c r="E63" s="92"/>
      <c r="F63" s="93" t="s">
        <v>14</v>
      </c>
      <c r="G63" s="94"/>
      <c r="H63" s="91"/>
    </row>
    <row r="64" spans="4:8" ht="22.5" customHeight="1">
      <c r="D64" s="91"/>
      <c r="E64" s="92"/>
      <c r="F64" s="93" t="s">
        <v>14</v>
      </c>
      <c r="G64" s="94"/>
      <c r="H64" s="91"/>
    </row>
    <row r="65" spans="4:8" ht="22.5" customHeight="1">
      <c r="D65" s="91"/>
      <c r="E65" s="92"/>
      <c r="F65" s="93" t="s">
        <v>14</v>
      </c>
      <c r="G65" s="94"/>
      <c r="H65" s="91"/>
    </row>
    <row r="66" spans="4:8" ht="22.5" customHeight="1">
      <c r="D66" s="91"/>
      <c r="E66" s="92"/>
      <c r="F66" s="93" t="s">
        <v>14</v>
      </c>
      <c r="G66" s="94"/>
      <c r="H66" s="91"/>
    </row>
    <row r="67" spans="4:8" ht="22.5" customHeight="1">
      <c r="D67" s="91"/>
      <c r="E67" s="92"/>
      <c r="F67" s="93" t="s">
        <v>14</v>
      </c>
      <c r="G67" s="94"/>
      <c r="H67" s="91"/>
    </row>
    <row r="68" spans="4:8" ht="22.5" customHeight="1">
      <c r="D68" s="91"/>
      <c r="E68" s="92"/>
      <c r="F68" s="93" t="s">
        <v>14</v>
      </c>
      <c r="G68" s="94"/>
      <c r="H68" s="91"/>
    </row>
    <row r="69" spans="4:8" ht="22.5" customHeight="1">
      <c r="D69" s="95"/>
      <c r="E69" s="96"/>
      <c r="F69" s="97" t="s">
        <v>14</v>
      </c>
      <c r="G69" s="98"/>
      <c r="H69" s="95"/>
    </row>
    <row r="70" spans="4:8" ht="22.5" customHeight="1">
      <c r="D70" s="95"/>
      <c r="E70" s="96"/>
      <c r="F70" s="97" t="s">
        <v>14</v>
      </c>
      <c r="G70" s="98"/>
      <c r="H70" s="95"/>
    </row>
    <row r="71" spans="4:8" ht="22.5" customHeight="1">
      <c r="D71" s="95"/>
      <c r="E71" s="96"/>
      <c r="F71" s="97" t="s">
        <v>14</v>
      </c>
      <c r="G71" s="98"/>
      <c r="H71" s="95"/>
    </row>
    <row r="72" spans="4:8" ht="22.5" customHeight="1">
      <c r="D72" s="95"/>
      <c r="E72" s="96"/>
      <c r="F72" s="97" t="s">
        <v>14</v>
      </c>
      <c r="G72" s="98"/>
      <c r="H72" s="95"/>
    </row>
    <row r="73" spans="4:8" ht="22.5" customHeight="1">
      <c r="D73" s="95"/>
      <c r="E73" s="96"/>
      <c r="F73" s="97" t="s">
        <v>14</v>
      </c>
      <c r="G73" s="98"/>
      <c r="H73" s="95"/>
    </row>
    <row r="74" spans="4:8" ht="22.5" customHeight="1">
      <c r="D74" s="95"/>
      <c r="E74" s="96"/>
      <c r="F74" s="97" t="s">
        <v>14</v>
      </c>
      <c r="G74" s="98"/>
      <c r="H74" s="95"/>
    </row>
    <row r="75" spans="4:8" ht="22.5" customHeight="1">
      <c r="D75" s="95"/>
      <c r="E75" s="96"/>
      <c r="F75" s="97" t="s">
        <v>14</v>
      </c>
      <c r="G75" s="98"/>
      <c r="H75" s="95"/>
    </row>
    <row r="76" spans="4:8" ht="22.5" customHeight="1">
      <c r="D76" s="95"/>
      <c r="E76" s="96"/>
      <c r="F76" s="97" t="s">
        <v>14</v>
      </c>
      <c r="G76" s="98"/>
      <c r="H76" s="95"/>
    </row>
    <row r="77" spans="4:8" ht="22.5" customHeight="1">
      <c r="D77" s="95"/>
      <c r="E77" s="96"/>
      <c r="F77" s="97" t="s">
        <v>14</v>
      </c>
      <c r="G77" s="98"/>
      <c r="H77" s="95"/>
    </row>
    <row r="78" spans="4:8" ht="22.5" customHeight="1">
      <c r="D78" s="95"/>
      <c r="E78" s="96"/>
      <c r="F78" s="97" t="s">
        <v>14</v>
      </c>
      <c r="G78" s="98"/>
      <c r="H78" s="95"/>
    </row>
    <row r="79" spans="4:8" ht="25.5" customHeight="1">
      <c r="D79" s="74"/>
      <c r="E79" s="74"/>
      <c r="F79" s="76"/>
      <c r="G79" s="74"/>
      <c r="H79" s="74"/>
    </row>
    <row r="80" spans="4:8" ht="25.5" customHeight="1">
      <c r="D80" s="74"/>
      <c r="E80" s="74"/>
      <c r="F80" s="76"/>
      <c r="G80" s="74"/>
      <c r="H80" s="74"/>
    </row>
    <row r="81" spans="4:8" ht="24" customHeight="1">
      <c r="D81" s="74"/>
      <c r="E81" s="74"/>
      <c r="F81" s="76"/>
      <c r="G81" s="74"/>
      <c r="H81" s="74"/>
    </row>
    <row r="82" spans="4:8" ht="24" customHeight="1">
      <c r="D82" s="74"/>
      <c r="E82" s="74"/>
      <c r="F82" s="76"/>
      <c r="G82" s="74"/>
      <c r="H82" s="74"/>
    </row>
    <row r="83" spans="4:8" ht="24" customHeight="1">
      <c r="D83" s="74"/>
      <c r="E83" s="74"/>
      <c r="F83" s="76"/>
      <c r="G83" s="74"/>
      <c r="H83" s="74"/>
    </row>
    <row r="84" spans="4:8" ht="24" customHeight="1">
      <c r="D84" s="74"/>
      <c r="E84" s="74"/>
      <c r="F84" s="76"/>
      <c r="G84" s="74"/>
      <c r="H84" s="74"/>
    </row>
    <row r="85" spans="4:8" ht="24" customHeight="1">
      <c r="D85" s="74"/>
      <c r="E85" s="74"/>
      <c r="F85" s="76"/>
      <c r="G85" s="74"/>
      <c r="H85" s="74"/>
    </row>
    <row r="86" spans="4:8" ht="24" customHeight="1">
      <c r="D86" s="74"/>
      <c r="E86" s="74"/>
      <c r="F86" s="76"/>
      <c r="G86" s="74"/>
      <c r="H86" s="74"/>
    </row>
    <row r="87" spans="4:8" ht="24" customHeight="1">
      <c r="D87" s="74"/>
      <c r="E87" s="74"/>
      <c r="F87" s="76"/>
      <c r="G87" s="74"/>
      <c r="H87" s="74"/>
    </row>
    <row r="88" spans="4:8" ht="24" customHeight="1">
      <c r="D88" s="74"/>
      <c r="E88" s="74"/>
      <c r="F88" s="76"/>
      <c r="G88" s="74"/>
      <c r="H88" s="74"/>
    </row>
    <row r="89" spans="4:8" ht="24" customHeight="1">
      <c r="D89" s="74"/>
      <c r="E89" s="74"/>
      <c r="F89" s="76"/>
      <c r="G89" s="74"/>
      <c r="H89" s="74"/>
    </row>
    <row r="90" spans="4:8" ht="24" customHeight="1">
      <c r="D90" s="74"/>
      <c r="E90" s="74"/>
      <c r="F90" s="76"/>
      <c r="G90" s="74"/>
      <c r="H90" s="74"/>
    </row>
    <row r="91" spans="4:8" ht="24" customHeight="1">
      <c r="D91" s="74"/>
      <c r="E91" s="74"/>
      <c r="F91" s="76"/>
      <c r="G91" s="74"/>
      <c r="H91" s="74"/>
    </row>
    <row r="92" spans="4:8" ht="24" customHeight="1">
      <c r="D92" s="74"/>
      <c r="E92" s="74"/>
      <c r="F92" s="76"/>
      <c r="G92" s="74"/>
      <c r="H92" s="74"/>
    </row>
    <row r="93" spans="4:8" ht="24" customHeight="1">
      <c r="D93" s="74"/>
      <c r="E93" s="74"/>
      <c r="F93" s="76"/>
      <c r="G93" s="74"/>
      <c r="H93" s="74"/>
    </row>
    <row r="94" spans="4:8" ht="24" customHeight="1">
      <c r="D94" s="74"/>
      <c r="E94" s="74"/>
      <c r="F94" s="76"/>
      <c r="G94" s="74"/>
      <c r="H94" s="74"/>
    </row>
    <row r="95" spans="4:8" ht="24" customHeight="1">
      <c r="D95" s="74"/>
      <c r="E95" s="74"/>
      <c r="F95" s="76"/>
      <c r="G95" s="74"/>
      <c r="H95" s="74"/>
    </row>
    <row r="96" spans="4:8" ht="24" customHeight="1">
      <c r="D96" s="74"/>
      <c r="E96" s="74"/>
      <c r="F96" s="76"/>
      <c r="G96" s="74"/>
      <c r="H96" s="74"/>
    </row>
    <row r="97" spans="4:8" ht="24" customHeight="1">
      <c r="D97" s="74"/>
      <c r="E97" s="74"/>
      <c r="F97" s="76"/>
      <c r="G97" s="74"/>
      <c r="H97" s="74"/>
    </row>
    <row r="98" spans="4:8" ht="24" customHeight="1">
      <c r="D98" s="74"/>
      <c r="E98" s="74"/>
      <c r="F98" s="76"/>
      <c r="G98" s="74"/>
      <c r="H98" s="74"/>
    </row>
    <row r="99" spans="4:8" ht="24" customHeight="1">
      <c r="D99" s="74"/>
      <c r="E99" s="74"/>
      <c r="F99" s="76"/>
      <c r="G99" s="74"/>
      <c r="H99" s="74"/>
    </row>
    <row r="100" spans="4:8" ht="24" customHeight="1">
      <c r="D100" s="74"/>
      <c r="E100" s="74"/>
      <c r="F100" s="76"/>
      <c r="G100" s="74"/>
      <c r="H100" s="74"/>
    </row>
    <row r="101" spans="4:8" ht="24" customHeight="1">
      <c r="D101" s="74"/>
      <c r="E101" s="74"/>
      <c r="F101" s="76"/>
      <c r="G101" s="74"/>
      <c r="H101" s="74"/>
    </row>
    <row r="102" spans="4:8" ht="24" customHeight="1">
      <c r="D102" s="74"/>
      <c r="E102" s="74"/>
      <c r="F102" s="76"/>
      <c r="G102" s="74"/>
      <c r="H102" s="74"/>
    </row>
    <row r="103" spans="4:8" ht="24" customHeight="1">
      <c r="D103" s="74"/>
      <c r="E103" s="74"/>
      <c r="F103" s="76"/>
      <c r="G103" s="74"/>
      <c r="H103" s="74"/>
    </row>
    <row r="104" spans="4:8" ht="24" customHeight="1">
      <c r="D104" s="74"/>
      <c r="E104" s="74"/>
      <c r="F104" s="76"/>
      <c r="G104" s="74"/>
      <c r="H104" s="74"/>
    </row>
    <row r="105" spans="4:8" ht="24" customHeight="1">
      <c r="D105" s="74"/>
      <c r="E105" s="74"/>
      <c r="F105" s="76"/>
      <c r="G105" s="74"/>
      <c r="H105" s="74"/>
    </row>
    <row r="106" spans="4:8" ht="24" customHeight="1">
      <c r="D106" s="74"/>
      <c r="E106" s="74"/>
      <c r="F106" s="76"/>
      <c r="G106" s="74"/>
      <c r="H106" s="74"/>
    </row>
    <row r="107" spans="4:8" ht="24" customHeight="1">
      <c r="D107" s="74"/>
      <c r="E107" s="74"/>
      <c r="F107" s="76"/>
      <c r="G107" s="74"/>
      <c r="H107" s="74"/>
    </row>
    <row r="108" spans="3:8" ht="24" customHeight="1">
      <c r="C108" s="112" t="s">
        <v>36</v>
      </c>
      <c r="D108" s="74" t="s">
        <v>37</v>
      </c>
      <c r="E108" s="74"/>
      <c r="F108" s="76"/>
      <c r="G108" s="74"/>
      <c r="H108" s="74"/>
    </row>
    <row r="109" spans="4:8" ht="24" customHeight="1">
      <c r="D109" s="74"/>
      <c r="E109" s="74"/>
      <c r="F109" s="76"/>
      <c r="G109" s="74"/>
      <c r="H109" s="74"/>
    </row>
    <row r="110" spans="3:8" ht="24" customHeight="1">
      <c r="C110" s="112" t="s">
        <v>35</v>
      </c>
      <c r="D110" s="74"/>
      <c r="E110" s="74"/>
      <c r="F110" s="76"/>
      <c r="G110" s="74"/>
      <c r="H110" s="74"/>
    </row>
    <row r="111" spans="4:8" ht="24" customHeight="1">
      <c r="D111" s="74"/>
      <c r="E111" s="74"/>
      <c r="F111" s="76"/>
      <c r="G111" s="74"/>
      <c r="H111" s="74"/>
    </row>
    <row r="112" spans="4:8" ht="24" customHeight="1">
      <c r="D112" s="74"/>
      <c r="E112" s="74"/>
      <c r="F112" s="76"/>
      <c r="G112" s="74"/>
      <c r="H112" s="74"/>
    </row>
    <row r="113" spans="4:8" ht="24" customHeight="1">
      <c r="D113" s="74"/>
      <c r="E113" s="74"/>
      <c r="F113" s="76"/>
      <c r="G113" s="74"/>
      <c r="H113" s="74"/>
    </row>
    <row r="114" spans="3:8" ht="24" customHeight="1">
      <c r="C114" s="112" t="s">
        <v>34</v>
      </c>
      <c r="D114" s="74"/>
      <c r="E114" s="74"/>
      <c r="F114" s="76"/>
      <c r="G114" s="74"/>
      <c r="H114" s="74"/>
    </row>
    <row r="115" spans="4:8" ht="24" customHeight="1">
      <c r="D115" s="74"/>
      <c r="E115" s="74"/>
      <c r="F115" s="76"/>
      <c r="G115" s="74"/>
      <c r="H115" s="74"/>
    </row>
    <row r="116" spans="4:8" ht="24" customHeight="1">
      <c r="D116" s="74"/>
      <c r="E116" s="74"/>
      <c r="F116" s="76"/>
      <c r="G116" s="74"/>
      <c r="H116" s="74"/>
    </row>
    <row r="117" spans="4:8" ht="15">
      <c r="D117" s="74"/>
      <c r="E117" s="74"/>
      <c r="F117" s="76"/>
      <c r="G117" s="74"/>
      <c r="H117" s="74"/>
    </row>
    <row r="118" spans="4:8" ht="15">
      <c r="D118" s="74"/>
      <c r="E118" s="74"/>
      <c r="F118" s="76"/>
      <c r="G118" s="74"/>
      <c r="H118" s="74"/>
    </row>
    <row r="119" spans="4:8" ht="15">
      <c r="D119" s="74"/>
      <c r="E119" s="74"/>
      <c r="F119" s="76"/>
      <c r="G119" s="74"/>
      <c r="H119" s="74"/>
    </row>
    <row r="120" spans="4:8" ht="15">
      <c r="D120" s="74"/>
      <c r="E120" s="74"/>
      <c r="F120" s="76"/>
      <c r="G120" s="74"/>
      <c r="H120" s="74"/>
    </row>
    <row r="121" spans="4:8" ht="21.75" customHeight="1">
      <c r="D121" s="74"/>
      <c r="E121" s="74"/>
      <c r="F121" s="76"/>
      <c r="G121" s="74"/>
      <c r="H121" s="74"/>
    </row>
    <row r="122" spans="4:8" ht="15">
      <c r="D122" s="74"/>
      <c r="E122" s="74"/>
      <c r="F122" s="76"/>
      <c r="G122" s="74"/>
      <c r="H122" s="74"/>
    </row>
    <row r="123" spans="4:8" ht="15">
      <c r="D123" s="74"/>
      <c r="E123" s="74"/>
      <c r="F123" s="76"/>
      <c r="G123" s="74"/>
      <c r="H123" s="74"/>
    </row>
    <row r="124" spans="4:8" ht="15">
      <c r="D124" s="74"/>
      <c r="E124" s="74"/>
      <c r="F124" s="76"/>
      <c r="G124" s="74"/>
      <c r="H124" s="74"/>
    </row>
    <row r="125" spans="4:8" ht="15">
      <c r="D125" s="74"/>
      <c r="E125" s="74"/>
      <c r="F125" s="76"/>
      <c r="G125" s="74"/>
      <c r="H125" s="74"/>
    </row>
    <row r="126" spans="4:8" ht="15">
      <c r="D126" s="74"/>
      <c r="E126" s="74"/>
      <c r="F126" s="76"/>
      <c r="G126" s="74"/>
      <c r="H126" s="74"/>
    </row>
    <row r="127" spans="4:8" ht="15">
      <c r="D127" s="74"/>
      <c r="E127" s="74"/>
      <c r="F127" s="76"/>
      <c r="G127" s="74"/>
      <c r="H127" s="74"/>
    </row>
    <row r="128" spans="4:8" ht="15">
      <c r="D128" s="74"/>
      <c r="E128" s="74"/>
      <c r="F128" s="76"/>
      <c r="G128" s="74"/>
      <c r="H128" s="74"/>
    </row>
    <row r="129" spans="4:8" ht="15">
      <c r="D129" s="74"/>
      <c r="E129" s="74"/>
      <c r="F129" s="76"/>
      <c r="G129" s="74"/>
      <c r="H129" s="74"/>
    </row>
    <row r="130" spans="4:8" ht="15">
      <c r="D130" s="74"/>
      <c r="E130" s="74"/>
      <c r="F130" s="76"/>
      <c r="G130" s="74"/>
      <c r="H130" s="74"/>
    </row>
    <row r="131" spans="4:8" ht="15">
      <c r="D131" s="74"/>
      <c r="E131" s="74"/>
      <c r="F131" s="76"/>
      <c r="G131" s="74"/>
      <c r="H131" s="74"/>
    </row>
    <row r="132" spans="4:8" ht="15">
      <c r="D132" s="74"/>
      <c r="E132" s="74"/>
      <c r="F132" s="76"/>
      <c r="G132" s="74"/>
      <c r="H132" s="74"/>
    </row>
    <row r="133" spans="4:8" ht="15">
      <c r="D133" s="74"/>
      <c r="E133" s="74"/>
      <c r="F133" s="76"/>
      <c r="G133" s="74"/>
      <c r="H133" s="74"/>
    </row>
    <row r="134" spans="4:8" ht="15">
      <c r="D134" s="74"/>
      <c r="E134" s="74"/>
      <c r="F134" s="76"/>
      <c r="G134" s="74"/>
      <c r="H134" s="74"/>
    </row>
    <row r="135" spans="4:8" ht="15">
      <c r="D135" s="74"/>
      <c r="E135" s="74"/>
      <c r="F135" s="76"/>
      <c r="G135" s="74"/>
      <c r="H135" s="74"/>
    </row>
    <row r="136" spans="4:8" ht="15">
      <c r="D136" s="74"/>
      <c r="E136" s="74"/>
      <c r="F136" s="76"/>
      <c r="G136" s="74"/>
      <c r="H136" s="74"/>
    </row>
    <row r="137" spans="4:8" ht="15">
      <c r="D137" s="74"/>
      <c r="E137" s="74"/>
      <c r="F137" s="76"/>
      <c r="G137" s="74"/>
      <c r="H137" s="74"/>
    </row>
    <row r="138" spans="4:8" ht="15">
      <c r="D138" s="74"/>
      <c r="E138" s="74"/>
      <c r="F138" s="76"/>
      <c r="G138" s="74"/>
      <c r="H138" s="74"/>
    </row>
    <row r="139" spans="4:8" ht="15">
      <c r="D139" s="74"/>
      <c r="E139" s="74"/>
      <c r="F139" s="76"/>
      <c r="G139" s="74"/>
      <c r="H139" s="74"/>
    </row>
    <row r="140" spans="4:8" ht="15">
      <c r="D140" s="74"/>
      <c r="E140" s="74"/>
      <c r="F140" s="76"/>
      <c r="G140" s="74"/>
      <c r="H140" s="74"/>
    </row>
    <row r="141" spans="4:8" ht="15">
      <c r="D141" s="74"/>
      <c r="E141" s="74"/>
      <c r="F141" s="76"/>
      <c r="G141" s="74"/>
      <c r="H141" s="74"/>
    </row>
    <row r="142" spans="4:8" ht="15">
      <c r="D142" s="74"/>
      <c r="E142" s="74"/>
      <c r="F142" s="76"/>
      <c r="G142" s="74"/>
      <c r="H142" s="74"/>
    </row>
    <row r="143" spans="4:8" ht="15">
      <c r="D143" s="74"/>
      <c r="E143" s="74"/>
      <c r="F143" s="76"/>
      <c r="G143" s="74"/>
      <c r="H143" s="74"/>
    </row>
    <row r="144" spans="4:8" ht="15">
      <c r="D144" s="74"/>
      <c r="E144" s="74"/>
      <c r="F144" s="76"/>
      <c r="G144" s="74"/>
      <c r="H144" s="74"/>
    </row>
    <row r="145" spans="4:8" ht="15">
      <c r="D145" s="74"/>
      <c r="E145" s="74"/>
      <c r="F145" s="76"/>
      <c r="G145" s="74"/>
      <c r="H145" s="74"/>
    </row>
    <row r="146" spans="4:8" ht="15">
      <c r="D146" s="74"/>
      <c r="E146" s="74"/>
      <c r="F146" s="76"/>
      <c r="G146" s="74"/>
      <c r="H146" s="74"/>
    </row>
    <row r="147" spans="4:8" ht="15">
      <c r="D147" s="74"/>
      <c r="E147" s="74"/>
      <c r="F147" s="76"/>
      <c r="G147" s="74"/>
      <c r="H147" s="74"/>
    </row>
    <row r="148" spans="4:8" ht="15">
      <c r="D148" s="74"/>
      <c r="E148" s="74"/>
      <c r="F148" s="76"/>
      <c r="G148" s="74"/>
      <c r="H148" s="74"/>
    </row>
    <row r="149" spans="4:8" ht="15">
      <c r="D149" s="74"/>
      <c r="E149" s="74"/>
      <c r="F149" s="76"/>
      <c r="G149" s="74"/>
      <c r="H149" s="74"/>
    </row>
    <row r="150" spans="4:8" ht="15">
      <c r="D150" s="74"/>
      <c r="E150" s="74"/>
      <c r="F150" s="76"/>
      <c r="G150" s="74"/>
      <c r="H150" s="74"/>
    </row>
    <row r="151" spans="4:8" ht="15">
      <c r="D151" s="74"/>
      <c r="E151" s="74"/>
      <c r="F151" s="76"/>
      <c r="G151" s="74"/>
      <c r="H151" s="74"/>
    </row>
    <row r="152" spans="4:8" ht="15">
      <c r="D152" s="74"/>
      <c r="E152" s="74"/>
      <c r="F152" s="76"/>
      <c r="G152" s="74"/>
      <c r="H152" s="74"/>
    </row>
    <row r="153" spans="4:8" ht="15">
      <c r="D153" s="74"/>
      <c r="E153" s="74"/>
      <c r="F153" s="76"/>
      <c r="G153" s="74"/>
      <c r="H153" s="74"/>
    </row>
    <row r="154" spans="4:8" ht="15">
      <c r="D154" s="74"/>
      <c r="E154" s="74"/>
      <c r="F154" s="76"/>
      <c r="G154" s="74"/>
      <c r="H154" s="74"/>
    </row>
    <row r="155" spans="4:8" ht="15">
      <c r="D155" s="74"/>
      <c r="E155" s="74"/>
      <c r="F155" s="76"/>
      <c r="G155" s="74"/>
      <c r="H155" s="74"/>
    </row>
    <row r="156" spans="4:8" ht="15">
      <c r="D156" s="74"/>
      <c r="E156" s="74"/>
      <c r="F156" s="76"/>
      <c r="G156" s="74"/>
      <c r="H156" s="74"/>
    </row>
    <row r="157" spans="4:8" ht="15">
      <c r="D157" s="74"/>
      <c r="E157" s="74"/>
      <c r="F157" s="76"/>
      <c r="G157" s="74"/>
      <c r="H157" s="74"/>
    </row>
    <row r="158" spans="4:8" ht="15">
      <c r="D158" s="74"/>
      <c r="E158" s="74"/>
      <c r="F158" s="76"/>
      <c r="G158" s="74"/>
      <c r="H158" s="74"/>
    </row>
    <row r="159" spans="4:8" ht="15">
      <c r="D159" s="74"/>
      <c r="E159" s="74"/>
      <c r="F159" s="76"/>
      <c r="G159" s="74"/>
      <c r="H159" s="74"/>
    </row>
    <row r="160" spans="4:8" ht="15">
      <c r="D160" s="74"/>
      <c r="E160" s="74"/>
      <c r="F160" s="76"/>
      <c r="G160" s="74"/>
      <c r="H160" s="74"/>
    </row>
    <row r="161" spans="4:8" ht="15">
      <c r="D161" s="74"/>
      <c r="E161" s="74"/>
      <c r="F161" s="76"/>
      <c r="G161" s="74"/>
      <c r="H161" s="74"/>
    </row>
    <row r="162" spans="4:8" ht="15">
      <c r="D162" s="74"/>
      <c r="E162" s="74"/>
      <c r="F162" s="76"/>
      <c r="G162" s="74"/>
      <c r="H162" s="74"/>
    </row>
    <row r="163" spans="4:8" ht="15">
      <c r="D163" s="74"/>
      <c r="E163" s="74"/>
      <c r="F163" s="76"/>
      <c r="G163" s="74"/>
      <c r="H163" s="74"/>
    </row>
    <row r="164" spans="4:8" ht="15">
      <c r="D164" s="74"/>
      <c r="E164" s="74"/>
      <c r="F164" s="76"/>
      <c r="G164" s="74"/>
      <c r="H164" s="74"/>
    </row>
    <row r="165" spans="4:8" ht="15">
      <c r="D165" s="74"/>
      <c r="E165" s="74"/>
      <c r="F165" s="76"/>
      <c r="G165" s="74"/>
      <c r="H165" s="74"/>
    </row>
    <row r="166" spans="4:8" ht="15">
      <c r="D166" s="74"/>
      <c r="E166" s="74"/>
      <c r="F166" s="76"/>
      <c r="G166" s="74"/>
      <c r="H166" s="74"/>
    </row>
    <row r="167" spans="4:8" ht="15">
      <c r="D167" s="74"/>
      <c r="E167" s="74"/>
      <c r="F167" s="76"/>
      <c r="G167" s="74"/>
      <c r="H167" s="74"/>
    </row>
    <row r="168" spans="4:8" ht="15">
      <c r="D168" s="74"/>
      <c r="E168" s="74"/>
      <c r="F168" s="76"/>
      <c r="G168" s="74"/>
      <c r="H168" s="74"/>
    </row>
    <row r="169" spans="4:8" ht="15">
      <c r="D169" s="74"/>
      <c r="E169" s="74"/>
      <c r="F169" s="76"/>
      <c r="G169" s="74"/>
      <c r="H169" s="74"/>
    </row>
    <row r="170" spans="4:8" ht="15">
      <c r="D170" s="74"/>
      <c r="E170" s="74"/>
      <c r="F170" s="76"/>
      <c r="G170" s="74"/>
      <c r="H170" s="74"/>
    </row>
    <row r="171" spans="4:8" ht="15">
      <c r="D171" s="74"/>
      <c r="E171" s="74"/>
      <c r="F171" s="76"/>
      <c r="G171" s="74"/>
      <c r="H171" s="74"/>
    </row>
    <row r="172" spans="4:8" ht="15">
      <c r="D172" s="74"/>
      <c r="E172" s="74"/>
      <c r="F172" s="76"/>
      <c r="G172" s="74"/>
      <c r="H172" s="74"/>
    </row>
    <row r="173" spans="4:8" ht="15">
      <c r="D173" s="74"/>
      <c r="E173" s="74"/>
      <c r="F173" s="76"/>
      <c r="G173" s="74"/>
      <c r="H173" s="74"/>
    </row>
    <row r="174" spans="4:8" ht="15">
      <c r="D174" s="74"/>
      <c r="E174" s="74"/>
      <c r="F174" s="76"/>
      <c r="G174" s="74"/>
      <c r="H174" s="74"/>
    </row>
    <row r="175" spans="4:8" ht="15">
      <c r="D175" s="74"/>
      <c r="E175" s="74"/>
      <c r="F175" s="76"/>
      <c r="G175" s="74"/>
      <c r="H175" s="74"/>
    </row>
    <row r="176" spans="4:8" ht="15">
      <c r="D176" s="74"/>
      <c r="E176" s="74"/>
      <c r="F176" s="76"/>
      <c r="G176" s="74"/>
      <c r="H176" s="74"/>
    </row>
    <row r="177" spans="4:8" ht="15">
      <c r="D177" s="74"/>
      <c r="E177" s="74"/>
      <c r="F177" s="76"/>
      <c r="G177" s="74"/>
      <c r="H177" s="74"/>
    </row>
    <row r="178" spans="4:8" ht="15">
      <c r="D178" s="74"/>
      <c r="E178" s="74"/>
      <c r="F178" s="76"/>
      <c r="G178" s="74"/>
      <c r="H178" s="74"/>
    </row>
    <row r="179" spans="4:8" ht="15">
      <c r="D179" s="74"/>
      <c r="E179" s="74"/>
      <c r="F179" s="76"/>
      <c r="G179" s="74"/>
      <c r="H179" s="74"/>
    </row>
    <row r="180" spans="4:8" ht="15">
      <c r="D180" s="74"/>
      <c r="E180" s="74"/>
      <c r="F180" s="76"/>
      <c r="G180" s="74"/>
      <c r="H180" s="74"/>
    </row>
    <row r="181" spans="4:8" ht="15">
      <c r="D181" s="74"/>
      <c r="E181" s="74"/>
      <c r="F181" s="76"/>
      <c r="G181" s="74"/>
      <c r="H181" s="74"/>
    </row>
    <row r="182" spans="4:8" ht="15">
      <c r="D182" s="74"/>
      <c r="E182" s="74"/>
      <c r="F182" s="76"/>
      <c r="G182" s="74"/>
      <c r="H182" s="74"/>
    </row>
    <row r="183" spans="4:8" ht="15">
      <c r="D183" s="74"/>
      <c r="E183" s="74"/>
      <c r="F183" s="76"/>
      <c r="G183" s="74"/>
      <c r="H183" s="74"/>
    </row>
    <row r="353" ht="15" hidden="1"/>
    <row r="356" ht="15">
      <c r="C356" s="112" t="s">
        <v>38</v>
      </c>
    </row>
    <row r="358" ht="15">
      <c r="L358" t="s">
        <v>39</v>
      </c>
    </row>
  </sheetData>
  <sheetProtection/>
  <printOptions/>
  <pageMargins left="0.7" right="0.7" top="0.787401575" bottom="0.787401575" header="0.3" footer="0.3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2017-12-03T08:15:07Z</cp:lastPrinted>
  <dcterms:created xsi:type="dcterms:W3CDTF">2010-08-24T10:15:51Z</dcterms:created>
  <dcterms:modified xsi:type="dcterms:W3CDTF">2018-03-02T20:56:38Z</dcterms:modified>
  <cp:category/>
  <cp:version/>
  <cp:contentType/>
  <cp:contentStatus/>
</cp:coreProperties>
</file>